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U:\info\"/>
    </mc:Choice>
  </mc:AlternateContent>
  <xr:revisionPtr revIDLastSave="0" documentId="8_{838C48E0-408E-4CF3-8773-120675FA5AD5}" xr6:coauthVersionLast="47" xr6:coauthVersionMax="47" xr10:uidLastSave="{00000000-0000-0000-0000-000000000000}"/>
  <bookViews>
    <workbookView xWindow="-120" yWindow="-120" windowWidth="29040" windowHeight="15840" tabRatio="707" activeTab="5" xr2:uid="{00000000-000D-0000-FFFF-FFFF00000000}"/>
  </bookViews>
  <sheets>
    <sheet name="Inleiding" sheetId="8" r:id="rId1"/>
    <sheet name="Algemene gegevens van de instel" sheetId="7" r:id="rId2"/>
    <sheet name="Gegevens van samenstelling" sheetId="1" r:id="rId3"/>
    <sheet name="Boekhoudkundige gegevens" sheetId="2" r:id="rId4"/>
    <sheet name="Kost stoom ster" sheetId="3" r:id="rId5"/>
    <sheet name="Projection RH prod" sheetId="4" r:id="rId6"/>
  </sheets>
  <definedNames>
    <definedName name="_xlnm._FilterDatabase" localSheetId="3" hidden="1">'Boekhoudkundige gegevens'!$A$3:$I$4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2" l="1"/>
  <c r="A31" i="2"/>
  <c r="A57" i="2"/>
  <c r="D11" i="7"/>
  <c r="C9" i="3"/>
  <c r="D20" i="2"/>
  <c r="D104" i="2"/>
  <c r="I83" i="2"/>
  <c r="I59" i="2"/>
  <c r="I109" i="2" l="1"/>
  <c r="I103" i="2"/>
  <c r="I104" i="2"/>
  <c r="I97" i="2"/>
  <c r="I89" i="2"/>
  <c r="I88" i="2"/>
  <c r="I87" i="2"/>
  <c r="I86" i="2"/>
  <c r="I85" i="2"/>
  <c r="I82" i="2"/>
  <c r="I81" i="2"/>
  <c r="I49" i="2"/>
  <c r="I30" i="2"/>
  <c r="D76" i="2"/>
  <c r="I74" i="2"/>
  <c r="I73" i="2"/>
  <c r="D71" i="2"/>
  <c r="I69" i="2"/>
  <c r="I68" i="2"/>
  <c r="I60" i="2"/>
  <c r="I76" i="2" l="1"/>
  <c r="I71" i="2"/>
  <c r="D125" i="2" l="1"/>
  <c r="D115" i="2"/>
  <c r="D112" i="2"/>
  <c r="D98" i="2"/>
  <c r="D90" i="2"/>
  <c r="D66" i="2"/>
  <c r="D61" i="2"/>
  <c r="D57" i="2"/>
  <c r="D42" i="2"/>
  <c r="C21" i="2"/>
  <c r="D31" i="2"/>
  <c r="D38" i="2"/>
  <c r="D50" i="2"/>
  <c r="D122" i="2"/>
  <c r="F21" i="4" l="1"/>
  <c r="I84" i="2" l="1"/>
  <c r="A125" i="2"/>
  <c r="I124" i="2"/>
  <c r="A122" i="2"/>
  <c r="I121" i="2"/>
  <c r="I114" i="2"/>
  <c r="I111" i="2"/>
  <c r="I110" i="2"/>
  <c r="I64" i="2"/>
  <c r="I63" i="2"/>
  <c r="A61" i="2"/>
  <c r="I56" i="2"/>
  <c r="A50" i="2"/>
  <c r="I41" i="2"/>
  <c r="I37" i="2"/>
  <c r="I115" i="2" l="1"/>
  <c r="I42" i="2"/>
  <c r="I112" i="2"/>
  <c r="I90" i="2"/>
  <c r="I125" i="2"/>
  <c r="C126" i="2" s="1"/>
  <c r="I98" i="2"/>
  <c r="I66" i="2"/>
  <c r="I61" i="2"/>
  <c r="I57" i="2"/>
  <c r="I38" i="2"/>
  <c r="I122" i="2"/>
  <c r="I20" i="2"/>
  <c r="I31" i="2"/>
  <c r="I50" i="2"/>
  <c r="C116" i="2" l="1"/>
  <c r="C105" i="2"/>
  <c r="C77" i="2"/>
  <c r="I128" i="2" l="1"/>
  <c r="F19" i="1"/>
  <c r="F15" i="1"/>
  <c r="F22" i="1"/>
  <c r="F14" i="1"/>
  <c r="F18" i="1"/>
  <c r="F31" i="1"/>
  <c r="F30" i="1"/>
  <c r="F27" i="1"/>
  <c r="F21" i="1"/>
  <c r="F20" i="1"/>
  <c r="F17" i="1"/>
  <c r="F16" i="1"/>
  <c r="F13" i="1"/>
  <c r="F12" i="1"/>
  <c r="F11" i="1"/>
  <c r="F10" i="1"/>
  <c r="F9" i="1"/>
  <c r="D24" i="1" l="1"/>
  <c r="D35" i="1" s="1"/>
  <c r="D36" i="1"/>
  <c r="F35" i="1" l="1"/>
  <c r="D40" i="1" s="1"/>
  <c r="D42" i="1" l="1"/>
  <c r="C11" i="3"/>
  <c r="C12" i="3" l="1"/>
  <c r="C24" i="3" s="1"/>
  <c r="C10" i="4"/>
  <c r="E14" i="4" s="1"/>
  <c r="E21" i="4" s="1"/>
  <c r="C52" i="3" l="1"/>
  <c r="C42" i="3"/>
  <c r="C29" i="3"/>
  <c r="C46" i="3"/>
  <c r="C20" i="3"/>
  <c r="C25" i="3"/>
  <c r="C28" i="3"/>
  <c r="C33" i="3"/>
  <c r="C43" i="3"/>
  <c r="C49" i="3"/>
  <c r="C17" i="3"/>
  <c r="C18" i="3"/>
  <c r="C19" i="3"/>
  <c r="C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tc={21A745D3-0B9B-4C98-AA94-DE9CD8783432}</author>
    <author>tc={38CF4820-8518-4033-8FA9-18C7CB6CA559}</author>
  </authors>
  <commentList>
    <comment ref="A11" authorId="0" shapeId="0" xr:uid="{21A745D3-0B9B-4C98-AA94-DE9CD8783432}">
      <text>
        <t>[Threaded comment]
Your version of Excel allows you to read this threaded comment; however, any edits to it will get removed if the file is opened in a newer version of Excel. Learn more: https://go.microsoft.com/fwlink/?linkid=870924
Comment:
    est le total des interventions nécéssitant une hospiatlisation et des interventions OneDay
Reply:
    is het totale aantal interventies dat nodig is bij een hospitalisatie en OneDay-interventies</t>
      </text>
    </comment>
    <comment ref="A13" authorId="1" shapeId="0" xr:uid="{38CF4820-8518-4033-8FA9-18C7CB6CA559}">
      <text>
        <t>[Threaded comment]
Your version of Excel allows you to read this threaded comment; however, any edits to it will get removed if the file is opened in a newer version of Excel. Learn more: https://go.microsoft.com/fwlink/?linkid=870924
Comment:
    Toutes spécialités confondues. En cas d'utlisation de DM restérilisés, Merci spécifier le nombre de consultations hors site en ajoutant les lignes nécessaires.
Reply:
    Alle specialiteiten samen. Gelieve bij gebruik van gehersteriliseerde MH het aantal consultaties buiten de site aan te geven door de nodige lijnen toe te voegen.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tc={9A7DFA5D-4B0B-41BB-BEB3-7D0941359B65}</author>
    <author>tc={217471F7-23CD-4AAD-90BE-80E9DA7CCA58}</author>
    <author>tc={1EE13C6C-2804-405C-AEF8-91F55EFFB92A}</author>
    <author>tc={A070C679-C3EE-4451-928C-514321E5D606}</author>
    <author>tc={CBC329FD-96B8-4258-B234-57F8FFEC82F7}</author>
  </authors>
  <commentList>
    <comment ref="A9" authorId="0" shapeId="0" xr:uid="{9A7DFA5D-4B0B-41BB-BEB3-7D0941359B65}">
      <text>
        <t>[Threaded comment]
Your version of Excel allows you to read this threaded comment; however, any edits to it will get removed if the file is opened in a newer version of Excel. Learn more: https://go.microsoft.com/fwlink/?linkid=870924
Comment:
    Compter le nombre de DM. Un DM démontable en trois parties compte pour 3 DM; chaque implant compte pour 1
Reply:
    Tel het aantal MH. Een MH dat in drie delen kan worden gedemonteerd, wordt geteld als drie MH; elk implantaat wordt afzonderlijk geteld</t>
      </text>
    </comment>
    <comment ref="A14" authorId="1" shapeId="0" xr:uid="{217471F7-23CD-4AAD-90BE-80E9DA7CCA58}">
      <text>
        <t>[Threaded comment]
Your version of Excel allows you to read this threaded comment; however, any edits to it will get removed if the file is opened in a newer version of Excel. Learn more: https://go.microsoft.com/fwlink/?linkid=870924
Comment:
    On entends ici les DM liés à la chirurgie robotique
Reply:
    Hieronder vallen de MH die verband houden met robotchirurgie</t>
      </text>
    </comment>
    <comment ref="A15" authorId="2" shapeId="0" xr:uid="{1EE13C6C-2804-405C-AEF8-91F55EFFB92A}">
      <text>
        <t>[Threaded comment]
Your version of Excel allows you to read this threaded comment; however, any edits to it will get removed if the file is opened in a newer version of Excel. Learn more: https://go.microsoft.com/fwlink/?linkid=870924
Comment:
    Compter les DM lavés et désinfectés qui ne nécessite pas de stérilisation. (ballons de respirateur du quartier opératoire, bassins de lit, pannes,...
N'est pas inclus l'endoscopie même si le retraitement est effectuer par le personnel de la stérilisation centrale
Reply:
    Tel de MH die zijn gewassen en ontsmet, maar die niet gesteriliseerd hoeven te worden (ademhalingsballonnen van het operatiekwartier, bedpannen, ondersteken, enz.
Reply:
    De endoscopie is niet inbegrepen, zelfs niet als de herwerking wordt uitgevoerd door het personeel van het sterilisatiecentrum.</t>
      </text>
    </comment>
    <comment ref="A16" authorId="3" shapeId="0" xr:uid="{A070C679-C3EE-4451-928C-514321E5D606}">
      <text>
        <t>[Threaded comment]
Your version of Excel allows you to read this threaded comment; however, any edits to it will get removed if the file is opened in a newer version of Excel. Learn more: https://go.microsoft.com/fwlink/?linkid=870924
Comment:
    Tout les DM stérilisés destinés aux services médicotechniques hors bloc op
Reply:
    Alle gesteriliseerde MH voor de medisch-technische diensten buiten de operatiekamer</t>
      </text>
    </comment>
    <comment ref="A20" authorId="4" shapeId="0" xr:uid="{CBC329FD-96B8-4258-B234-57F8FFEC82F7}">
      <text>
        <t>[Threaded comment]
Your version of Excel allows you to read this threaded comment; however, any edits to it will get removed if the file is opened in a newer version of Excel. Learn more: https://go.microsoft.com/fwlink/?linkid=870924
Comment:
    Soins intensifs = hospiatlisation
Reply:
    Intensieve zorgen = hospitalisatie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tc={A0F01930-175C-44BD-9EC2-98925EFF2EF7}</author>
    <author>tc={59E57B56-E781-4FB6-A09F-CDD6ED9AD28B}</author>
    <author>tc={86DBE5E2-D128-405A-A6F6-713D84919B10}</author>
    <author>tc={6176FA16-7EFA-4B9E-AD14-1A79D3795547}</author>
    <author>tc={2BF321F3-AB67-4655-BD79-2ABCA357BD56}</author>
  </authors>
  <commentList>
    <comment ref="A5" authorId="0" shapeId="0" xr:uid="{A0F01930-175C-44BD-9EC2-98925EFF2EF7}">
      <text>
        <t>[Threaded comment]
Your version of Excel allows you to read this threaded comment; however, any edits to it will get removed if the file is opened in a newer version of Excel. Learn more: https://go.microsoft.com/fwlink/?linkid=870924
Comment:
    Reprend les coûts en personnel au sein du service de stérilisation. On exclu les coûts indirects (personnel des services généraux,...)
Reply:
    Vermeld de personeelskosten binnen de sterilisatiedienst Indirecte kosten zijn niet inbegrepen (personeel van algemene diensten, enz.)</t>
      </text>
    </comment>
    <comment ref="A23" authorId="1" shapeId="0" xr:uid="{59E57B56-E781-4FB6-A09F-CDD6ED9AD28B}">
      <text>
        <t>[Threaded comment]
Your version of Excel allows you to read this threaded comment; however, any edits to it will get removed if the file is opened in a newer version of Excel. Learn more: https://go.microsoft.com/fwlink/?linkid=870924
Comment:
    Reprend tous les achats réalisés par et pour le service de stérilisation.
Reply:
    Vermeld alle door en voor de sterilisatiedienst uitgevoerde aankopen.</t>
      </text>
    </comment>
    <comment ref="A62" authorId="2" shapeId="0" xr:uid="{86DBE5E2-D128-405A-A6F6-713D84919B10}">
      <text>
        <t>[Threaded comment]
Your version of Excel allows you to read this threaded comment; however, any edits to it will get removed if the file is opened in a newer version of Excel. Learn more: https://go.microsoft.com/fwlink/?linkid=870924
Comment:
    Si vous avez la consommation et les coûts directe de l'energie (compteurs séparés), c'est plus précis. 
Dans cas contraire, intégrez le montant au prorata des superficies de la stérilisation
Reply:
    Als u over het verbruik en de directe kosten van energie beschikt (gescheiden meters), is dit nauwkeuriger.  Indien niet, vermeld dan het bedrag pro rata van de oppervlakten van sterilisatie</t>
      </text>
    </comment>
    <comment ref="B94" authorId="3" shapeId="0" xr:uid="{6176FA16-7EFA-4B9E-AD14-1A79D3795547}">
      <text>
        <t>[Threaded comment]
Your version of Excel allows you to read this threaded comment; however, any edits to it will get removed if the file is opened in a newer version of Excel. Learn more: https://go.microsoft.com/fwlink/?linkid=870924
Comment:
    la durée d'amortissement prévue pour un Autolaveur: 8 ans
Autaclave: 15 ans</t>
      </text>
    </comment>
    <comment ref="A118" authorId="4" shapeId="0" xr:uid="{2BF321F3-AB67-4655-BD79-2ABCA357BD56}">
      <text>
        <t>[Threaded comment]
Your version of Excel allows you to read this threaded comment; however, any edits to it will get removed if the file is opened in a newer version of Excel. Learn more: https://go.microsoft.com/fwlink/?linkid=870924
Comment:
    Reprend toutes les recettes engendrées par l'activité de stérilisation. Par ex: la stérilisation pour une autre institution
Reply:
    Vermeld alle inkomsten die door de sterilisatieactiviteiten worden gegenereerd. Bv.: sterilisatie door een andere instelling</t>
      </text>
    </comment>
  </commentList>
</comments>
</file>

<file path=xl/sharedStrings.xml><?xml version="1.0" encoding="utf-8"?>
<sst xmlns="http://schemas.openxmlformats.org/spreadsheetml/2006/main" count="277" uniqueCount="214">
  <si>
    <t>COEF</t>
  </si>
  <si>
    <t>IFIC</t>
  </si>
  <si>
    <t>Code</t>
  </si>
  <si>
    <t xml:space="preserve">Code </t>
  </si>
  <si>
    <t>…</t>
  </si>
  <si>
    <t>CUSL</t>
  </si>
  <si>
    <t>différentiation 1 ou 2 site?</t>
  </si>
  <si>
    <t>imputation indirecte ou semi directe</t>
  </si>
  <si>
    <t>617, 620, 623, 624,625</t>
  </si>
  <si>
    <t>Energie</t>
  </si>
  <si>
    <t>6040 et 6041</t>
  </si>
  <si>
    <t>61310/61320</t>
  </si>
  <si>
    <t>61311 à 61319
61321 à 61329</t>
  </si>
  <si>
    <t>61331 à 61339</t>
  </si>
  <si>
    <t>61341 à 61349</t>
  </si>
  <si>
    <t>61351 à 61359</t>
  </si>
  <si>
    <t>6118*</t>
  </si>
  <si>
    <t>744 à 749</t>
  </si>
  <si>
    <t>Volume</t>
  </si>
  <si>
    <t>MEDISCHE HULPMIDDELEN GESTERILISEERD DOOR STOOMSTERILISATIE</t>
  </si>
  <si>
    <t>DIENSTEN</t>
  </si>
  <si>
    <t>SETS</t>
  </si>
  <si>
    <t>Wegingscoëfficiënt</t>
  </si>
  <si>
    <t>Aantal sets</t>
  </si>
  <si>
    <t>Aantal WE's</t>
  </si>
  <si>
    <t xml:space="preserve">OPERATIEKAMER                </t>
  </si>
  <si>
    <t>Aantal gesteriliseerde sets per eenheid (1 MH/zakje)</t>
  </si>
  <si>
    <t>Aantal gesteriliseerde sets met 2 tot 10 MH's</t>
  </si>
  <si>
    <t>Aantal gesteriliseerde sets met 11 tot 60 MH's</t>
  </si>
  <si>
    <t>Aantal gesteriliseerde sets met meer dan 60 MH's</t>
  </si>
  <si>
    <t>Aantal gesteriliseerde sets met MH's in bruikleen</t>
  </si>
  <si>
    <t>Aantal specifieke en bijzondere sets</t>
  </si>
  <si>
    <t>RAADPLEGINGEN, POLIKLINIEKEN, MEDISCH-TECHNISCHE DIENSTEN, VERLOSKAMER EN TANDARTSSTOELEN BUITEN OPERATIEKAMER</t>
  </si>
  <si>
    <t>ZORGDIENSTEN</t>
  </si>
  <si>
    <t>Aantal gesteriliseerde sets met minstens 2 MH's</t>
  </si>
  <si>
    <t>LINNEN</t>
  </si>
  <si>
    <t>ALLE GEBRUIKERSCATEGORIEËN</t>
  </si>
  <si>
    <t>Aantal gesteriliseerde linnensets per eenheid of per pack</t>
  </si>
  <si>
    <t>Aantal sets met MH's zonder werkkanaal</t>
  </si>
  <si>
    <t>Aantal sets met MH's met werkkanaal</t>
  </si>
  <si>
    <t>COST</t>
  </si>
  <si>
    <t>TOTAAL WERKEENHEID</t>
  </si>
  <si>
    <t>WAARD VAN DE WERKEENHEID</t>
  </si>
  <si>
    <t>TOTALE KOSTEN</t>
  </si>
  <si>
    <t>OPERATIEKAMER</t>
  </si>
  <si>
    <t>Sets met 11 tot 60 MH</t>
  </si>
  <si>
    <t>Sets met meer dan  60 MH</t>
  </si>
  <si>
    <t xml:space="preserve">Sets met MH's in bruikleen </t>
  </si>
  <si>
    <t>TANDARTSSTOELEN BUITEN OPERATIEKAMER</t>
  </si>
  <si>
    <t>Per eenheid (1MH/zakje)</t>
  </si>
  <si>
    <t>Sets met minstens 2 MH's</t>
  </si>
  <si>
    <t>linnensets per eenheid of per pack</t>
  </si>
  <si>
    <t>per eenheid (1MH/zakje)</t>
  </si>
  <si>
    <t xml:space="preserve">Sets met 2 tot meer dan 60 MH's en MH in bruikleen </t>
  </si>
  <si>
    <t>KOSTEN</t>
  </si>
  <si>
    <t>De tool wordt gepresenteerd in 5 tabellen:
- De algemene gegevens van de instelling aan de hand waarvan de grootte van de instelling en het verbruik van gehersteriliseerde medische hulpmiddelen kan worden vastgesteld. Blad2
- De gegevens van de set aan de hand waarvan de gegevens van de sterilisatieactiviteit kunnen worden verzameld en het aantal werkeenheden per set, MH, dag, jaar, kan worden berekend. Blad3
- De boekhoudkundige gegevens die door de financiële dienst van de instelling zijn verstrekt; deze zijn zodanig opgesteld dat ze kunnen worden vergeleken met de andere instellingen en dat ze het verzamelen van gegevens in finostat vergemakkelijken. Blad4
- De berekening van de kosten van de stoomsterilisator. U hoeft niets in te vullen, de tabel berekent deze voor u op basis van de door u verstrekte productie- en boekhoudkundige gegevens. Blad5
- Een raming van de HR-behoeften in productie Blad6</t>
  </si>
  <si>
    <t>Algemene gegevens van de instelling</t>
  </si>
  <si>
    <t>Activiteit</t>
  </si>
  <si>
    <t>Hospitalisatie</t>
  </si>
  <si>
    <t>Aantal bedden C&amp;D</t>
  </si>
  <si>
    <t>Erkende bedden</t>
  </si>
  <si>
    <t>Aantal hospitalisatie</t>
  </si>
  <si>
    <t>Verantwoorde dagen/jaar</t>
  </si>
  <si>
    <t>Operatiekamer</t>
  </si>
  <si>
    <t>Aantal operatiezalen</t>
  </si>
  <si>
    <t>Interventies/jaar</t>
  </si>
  <si>
    <t>Aantal interventies - totaal</t>
  </si>
  <si>
    <t>Consultaties</t>
  </si>
  <si>
    <t>Aantal consultaties</t>
  </si>
  <si>
    <t>consultaties/jaar</t>
  </si>
  <si>
    <t>Aantal consultaties - mondheelkunde</t>
  </si>
  <si>
    <t>Aantal consultaties - taalheelkunde</t>
  </si>
  <si>
    <t>Aantal consultaties - gynaecologie</t>
  </si>
  <si>
    <t>TABBLAD INVOEREN VAN PRODUCTEN</t>
  </si>
  <si>
    <t>Voor de MH: aantal WE Ste berekend met de coëfficiënten die zijn toegewezen aan de gedetailleerde categorieën van sets.</t>
  </si>
  <si>
    <t>Totaal van de WE Ste stoom (gedetailleerd en vereenvoudigd).</t>
  </si>
  <si>
    <t>Totaal van de WE Ste voor sterilisatie bij lage temperatuur</t>
  </si>
  <si>
    <t>SAMENVATTING</t>
  </si>
  <si>
    <t>Totaal van de WE Ste stoom</t>
  </si>
  <si>
    <t>Totaal van de WE Ste stoom en de WE S.B.T.</t>
  </si>
  <si>
    <t>GELIEVE DE NAAM VAN DE SETS WASGOED IN DE BLAUWE CEL IN TE VULLEN</t>
  </si>
  <si>
    <t>LINNEN                           MANUEEL IN TE VOEREN</t>
  </si>
  <si>
    <t>Boekhoudkundige gegevens</t>
  </si>
  <si>
    <t>Gelieve de kosten in te voeren die zijn toegerekend of toe te rekenen zijn aan de sterilisatiedienst. 
De kosten moeten negatief
 worden uitgedrukt De inkomsten moeten positief worden uitgedrukt.</t>
  </si>
  <si>
    <t>Categorie</t>
  </si>
  <si>
    <t>Naam</t>
  </si>
  <si>
    <t>Directe toerekening (code 160 sterilisatie)</t>
  </si>
  <si>
    <t>Kosten</t>
  </si>
  <si>
    <t>gebruikte verdeelsleutel</t>
  </si>
  <si>
    <t>Totale indirecte kosten</t>
  </si>
  <si>
    <t>% toe te rekenen</t>
  </si>
  <si>
    <t>kosten toe te rekenen aan sterilisatie</t>
  </si>
  <si>
    <t xml:space="preserve">Verplegend personeel en andere functies </t>
  </si>
  <si>
    <t>Verplegend personeel</t>
  </si>
  <si>
    <t>Verplegend personeel: stagiaires</t>
  </si>
  <si>
    <t>Verplegend personeel: gesubsidieerde contractuelen</t>
  </si>
  <si>
    <t>Verplegend personeel: logistieke ondersteuning</t>
  </si>
  <si>
    <t>Verplegend personeel: Maribel</t>
  </si>
  <si>
    <t>Directie verpleging en middenkader</t>
  </si>
  <si>
    <t>Uitzendkrachten</t>
  </si>
  <si>
    <t>Paramedisch personeel en loonarbeiders</t>
  </si>
  <si>
    <t>Zelfstandigen</t>
  </si>
  <si>
    <t>Andere functies</t>
  </si>
  <si>
    <t>Invordering van andere personeelskosten</t>
  </si>
  <si>
    <t>PERSONEEL (kosten en invordering)</t>
  </si>
  <si>
    <t>Invordering _ Maribel</t>
  </si>
  <si>
    <t>Invordering voor personeel</t>
  </si>
  <si>
    <t>Totaal verplegend personeel en andere functies</t>
  </si>
  <si>
    <t xml:space="preserve">Totale lasten &amp; invordering PERSONEEL € </t>
  </si>
  <si>
    <t>Aankopen farmaceutische producten</t>
  </si>
  <si>
    <t>Gangbare producten</t>
  </si>
  <si>
    <t>Steriel wasgoed voor eenmalig gebruik</t>
  </si>
  <si>
    <t>Magistrale voorschriften (antiseptisch, enz.)</t>
  </si>
  <si>
    <t>Andere</t>
  </si>
  <si>
    <t xml:space="preserve">Aankopen andere medische producten </t>
  </si>
  <si>
    <t>Aankopen niet-steriele medische producten</t>
  </si>
  <si>
    <t>Wegwerp- en klein materiaal</t>
  </si>
  <si>
    <t xml:space="preserve"> Injectie- en infusiemateriaal</t>
  </si>
  <si>
    <t>Aankoop diverse leveringen</t>
  </si>
  <si>
    <t>Aankopen producten en klein materiaal voor onderhoud</t>
  </si>
  <si>
    <t>Producten en klein materiaal voor onderhoud</t>
  </si>
  <si>
    <t>Producten en klein materiaal voor reiniging</t>
  </si>
  <si>
    <t>Wasproducten</t>
  </si>
  <si>
    <t>Afwasproducten</t>
  </si>
  <si>
    <t>Diverse producten en klein materiaal voor onderhoud</t>
  </si>
  <si>
    <t>Kantoorbenodigdheden</t>
  </si>
  <si>
    <t>Klein meubilair</t>
  </si>
  <si>
    <t>Computerbenodigdheden</t>
  </si>
  <si>
    <t>Aankopen kantoor- en computerbenodigdheden: diversen</t>
  </si>
  <si>
    <t>Aankoop wasgoed, beddengoed, wasserij</t>
  </si>
  <si>
    <t>werkkleding</t>
  </si>
  <si>
    <t>Energie en verwarming</t>
  </si>
  <si>
    <t>Water</t>
  </si>
  <si>
    <t>Totaal energie en verwarming</t>
  </si>
  <si>
    <t>Reiniging en onderhoud van lokalen</t>
  </si>
  <si>
    <t>Externe reinigingsdiensten</t>
  </si>
  <si>
    <t>Reinigingsdiensten</t>
  </si>
  <si>
    <t>Totaal reiniging en onderhoud van lokalen</t>
  </si>
  <si>
    <t>Vervoer en logistiek</t>
  </si>
  <si>
    <t xml:space="preserve">Vervoer uitgevoerd door derden </t>
  </si>
  <si>
    <t>Vervoer intern uitgevoerd</t>
  </si>
  <si>
    <t>Totaal vervoer en logistiek</t>
  </si>
  <si>
    <t>TOTAL AANKOOP</t>
  </si>
  <si>
    <t>in m²</t>
  </si>
  <si>
    <t>kgs linnen</t>
  </si>
  <si>
    <t>Onderhoud van lokalen</t>
  </si>
  <si>
    <t>Onderhoud van vastgoed</t>
  </si>
  <si>
    <t>Herstelling van vastgoed</t>
  </si>
  <si>
    <t>Onderhoud van liften</t>
  </si>
  <si>
    <t>Herstelling van liften</t>
  </si>
  <si>
    <t>Onderhoud van verwarmings- en verluchtingsinstallaties</t>
  </si>
  <si>
    <t>Herstelling van verwarmings- en verluchtingsinstallaties</t>
  </si>
  <si>
    <t>Grote herstellings- en onderhoudswerken</t>
  </si>
  <si>
    <t>Afschrijvingen verbouwing</t>
  </si>
  <si>
    <t xml:space="preserve"> Totaal onderhoud lokalen</t>
  </si>
  <si>
    <t>Uitrusting</t>
  </si>
  <si>
    <t>Materiaal, mobiel materiaal, computermateriaal</t>
  </si>
  <si>
    <t>Onderhoud  medische uitrusting</t>
  </si>
  <si>
    <t>Herstelling  medische materiaal</t>
  </si>
  <si>
    <t>Afschrijvingen  medische uitrusting</t>
  </si>
  <si>
    <t>Huur van materiaal</t>
  </si>
  <si>
    <t>volgens uw boekhoudkundige gegevens</t>
  </si>
  <si>
    <t>Subsidies en investeringen (ga terug naar de kosten voor vastgoed)</t>
  </si>
  <si>
    <t>Totaal uitrusting</t>
  </si>
  <si>
    <t>Onderhoud van meubilair en niet-medische uitrusting</t>
  </si>
  <si>
    <t>Herstelling van meubilair en niet-medische uitrusting</t>
  </si>
  <si>
    <t>Afschrijvingen meubilair</t>
  </si>
  <si>
    <t>Totaal materiaal, mobiel materiaal, computermateriaal</t>
  </si>
  <si>
    <t>TOTAAL LASTEN, ONDERHOUD EN AFSCHRIJVINGEN</t>
  </si>
  <si>
    <t>Servicecontract</t>
  </si>
  <si>
    <t>Onderaanneming inzake sterilisatie (alle diensten)</t>
  </si>
  <si>
    <t>INTERESTEN OP LENINGEN</t>
  </si>
  <si>
    <t>Totaal servicecontract</t>
  </si>
  <si>
    <t>Totaal andere</t>
  </si>
  <si>
    <t>Inkomsten uit diensten</t>
  </si>
  <si>
    <t>Totale lasten gecentraliseerde sterilisatiediensten voor de instelling</t>
  </si>
  <si>
    <t>Uitbesteding</t>
  </si>
  <si>
    <t>Varia</t>
  </si>
  <si>
    <t>TOTAAL OVERIGE INKOMSTEN</t>
  </si>
  <si>
    <t>TOTAAL OVERIGE LASTEN</t>
  </si>
  <si>
    <t>OVERIGE INKOMSTEN (ONDERAANNEMING)</t>
  </si>
  <si>
    <t>OVERIGE LASTEN</t>
  </si>
  <si>
    <t xml:space="preserve">VASTGOED, UITRUSTING, MEUBILAIR </t>
  </si>
  <si>
    <t>AANKOPEN</t>
  </si>
  <si>
    <t xml:space="preserve">KOSTEN VAN ELKE VIA STOOMSTERILISATIE GESTERILISEERDE SET    </t>
  </si>
  <si>
    <t>Met coëfficiënten toegewezen aan de gedetailleerde categorieën</t>
  </si>
  <si>
    <t>Met coëfficiënten toegewezen aan de vereenvoudigde categorieën</t>
  </si>
  <si>
    <t>Totaal voor alle sets (eenheden of niet)</t>
  </si>
  <si>
    <t>Sets met gesteriliseerde MH's, met uitzondering van die van operatiekamers en tandheelkunde</t>
  </si>
  <si>
    <t xml:space="preserve">THEORETISCH AANTAL PERSONEELSLEDEN: </t>
  </si>
  <si>
    <t>Aantal theoretische productie-uren (1 uur = 160 punten)</t>
  </si>
  <si>
    <t xml:space="preserve">Hulppersoneel voor alle gebruikte coëfficiënten </t>
  </si>
  <si>
    <t xml:space="preserve">Personeel verantwoordelijk voor hulpgebieden voor alle gebruikte coëfficiënten </t>
  </si>
  <si>
    <t>Verplegend personeel (uitgezonderd management)</t>
  </si>
  <si>
    <t>Verplegend personeel: adjunct-chef</t>
  </si>
  <si>
    <t>Verplegend personeel: chef</t>
  </si>
  <si>
    <t>Deze tabel is slechts een hulpmiddel om de theoretische personeelsbehoeften te achterhalen en te vergelijken met de huidige personeelsbezetting</t>
  </si>
  <si>
    <t xml:space="preserve">BEREKENING VAN DE THEORETISCHE PERSONEELS BEHOEFTE </t>
  </si>
  <si>
    <t>Uitzendkrachten - interim</t>
  </si>
  <si>
    <t>Huidig personeel van de dienst in FTE</t>
  </si>
  <si>
    <t>Vul in de cel het aantal werkuren in FTE dat momenteel binnen de instelling van toepassing is.</t>
  </si>
  <si>
    <t>Aantal theoretische FTE</t>
  </si>
  <si>
    <t>Werkelijke FTE</t>
  </si>
  <si>
    <t>Aantal werkuren per jaar voor 1 FTE</t>
  </si>
  <si>
    <t>Interventiezalen</t>
  </si>
  <si>
    <t>Aantal interventies - hospitalisatie</t>
  </si>
  <si>
    <t>Aantal interventies - One Day</t>
  </si>
  <si>
    <t>Opmerkingen</t>
  </si>
  <si>
    <t>Aantal gereinigde en gedesinfecteerde  sets zonder sterilisatie</t>
  </si>
  <si>
    <t>LAGE TEMPERATUUR GESTERILISEERDE MH's
SETS</t>
  </si>
  <si>
    <t>materiaal voor staalname</t>
  </si>
  <si>
    <t>volgens uw boekhoudkundige gegevens op basis van de tijd besteed aan sterilisatie</t>
  </si>
  <si>
    <t xml:space="preserve">Sets met 2 tot 10 MH </t>
  </si>
  <si>
    <t>Nadat de beperkingen zijn aangetoond van alle meeteenheden (m3, spotcheck-quivalenten per dag) die tot op heden worden gebruikt om de activiteiten inzake sterilisatie te kenmerken, heeft de Franse vereniging voor sterilisatiewetenschappen, (Société Française des Sciences de la Stérilisation - SF2S, voordien AFS) een nieuwe activiteitsindicator voorgesteld en gevalideerd, de werkeenheid sterilisatie (WE Ste) . De maat UO Ste is gebaseerd op het aantal sets die zijn gesteriliseerd en ingedeeld in verschillende "categorieën van sets" die zijn gedefinieerd in functie van het aantal medische hulpmiddelen (MH) in de set en het soort gebruikers: operatiekamers, tandartsstoelen buiten operatiekamers en zorgdiensten. Het aantal sets wordt vervolgens vermenigvuldigd met een specifieke wegingscoëfficiënt voor elke categorie MH. Die macrobenadering is voor elke categorie van sets een afspiegeling van de complexiteit van de behandeling, waarvoor meer of minder apparatuur of personeel nodig zijn. Bij een nog verfijndere benadering zou de gegevensverzameling te complex worden. De gehanteerde benadering weerspiegelt voor elke gesteriliseerde set alle middelen die nodig zijn in de fasen van het proces die overeenkomstig de voorschriften onder farmaceutische verantwoordelijkheid vallen: ontvangst, voorafgaande reiniging, reiniging, controle, samenstelling, conditionering, sterilisatie, vrijgave van de ladingen, voorbereiden van de aanvragen van klanten. Deze methode werd gehanteerd tijdens de workshop "indicatoren en kosten van sterilisatie" van SF2S, en werd geconsolideerd.
ASTER heeft Belgische deskundigen inzake logistiek, financiering van ziekenhuizen en verpleegkundigen sterilisatie afkomstig van verschillende netwerken, en van particuliere, openbare en universitaire ziekenhuizen samengebracht om de tool van SF2S af te stemmen op de Belgische wetgeving, aan de praktijken bij onze sterilisaties en aan de behoeften van de beheerders om essentiële beslissingen te kunnen nemen met betrekking tot de doeltreffendheid van de sterilisatieactiviteiten.
In de eerste kolom van elke tabel vindt u, als u uw cursor hierover beweegt, enkele toelichtingen over het verzamelen van de noodzakelijke gegevens.
Als een punt geen betrekking heeft op uw sterilisatie, laat het vakje dan blanco. Bv. als u geen wasgoed steriliseert, dan blijft de tabel "wasgoed"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</si>
</sst>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0.0000"/>
    <numFmt numFmtId="165" formatCode="0.0"/>
  </numFmts>
  <fonts count="59" x14ac:knownFonts="1">
    <font>
      <sz val="11"/>
      <color theme="1"/>
      <name val="Calibri"/>
      <family val="2"/>
      <scheme val="minor"/>
    </font>
    <font>
      <sz val="11"/>
      <color theme="1"/>
      <name val="Calibri"/>
      <family val="2"/>
      <scheme val="minor"/>
    </font>
    <font>
      <sz val="10"/>
      <name val="Arial"/>
      <family val="2"/>
    </font>
    <font>
      <b/>
      <sz val="18"/>
      <color rgb="FF0075CC"/>
      <name val="Arial Narrow"/>
      <family val="2"/>
    </font>
    <font>
      <sz val="10"/>
      <color indexed="10"/>
      <name val="Arial"/>
      <family val="2"/>
    </font>
    <font>
      <b/>
      <sz val="14"/>
      <color rgb="FFD30015"/>
      <name val="Arial"/>
      <family val="2"/>
    </font>
    <font>
      <b/>
      <sz val="10"/>
      <color rgb="FFD30015"/>
      <name val="Arial"/>
      <family val="2"/>
    </font>
    <font>
      <b/>
      <sz val="14"/>
      <name val="Arial"/>
      <family val="2"/>
    </font>
    <font>
      <b/>
      <sz val="10"/>
      <name val="Arial"/>
      <family val="2"/>
    </font>
    <font>
      <b/>
      <sz val="16"/>
      <color theme="0"/>
      <name val="Arial"/>
      <family val="2"/>
    </font>
    <font>
      <b/>
      <sz val="14"/>
      <color theme="0"/>
      <name val="Arial"/>
      <family val="2"/>
    </font>
    <font>
      <sz val="11"/>
      <name val="Arial"/>
      <family val="2"/>
    </font>
    <font>
      <sz val="12"/>
      <name val="Arial"/>
      <family val="2"/>
    </font>
    <font>
      <sz val="10"/>
      <color indexed="17"/>
      <name val="Arial"/>
      <family val="2"/>
    </font>
    <font>
      <b/>
      <sz val="11"/>
      <name val="Arial"/>
      <family val="2"/>
    </font>
    <font>
      <b/>
      <sz val="12"/>
      <name val="Arial"/>
      <family val="2"/>
    </font>
    <font>
      <b/>
      <sz val="14"/>
      <color indexed="8"/>
      <name val="Arial"/>
      <family val="2"/>
    </font>
    <font>
      <b/>
      <sz val="16"/>
      <color indexed="8"/>
      <name val="Arial"/>
      <family val="2"/>
    </font>
    <font>
      <sz val="16"/>
      <color theme="0"/>
      <name val="Arial"/>
      <family val="2"/>
    </font>
    <font>
      <b/>
      <sz val="16"/>
      <name val="Arial"/>
      <family val="2"/>
    </font>
    <font>
      <sz val="11"/>
      <color indexed="8"/>
      <name val="Arial"/>
      <family val="2"/>
    </font>
    <font>
      <b/>
      <sz val="11"/>
      <color theme="0"/>
      <name val="Arial"/>
      <family val="2"/>
    </font>
    <font>
      <sz val="11"/>
      <color theme="0"/>
      <name val="Arial"/>
      <family val="2"/>
    </font>
    <font>
      <sz val="10"/>
      <name val="Times New Roman"/>
      <family val="1"/>
    </font>
    <font>
      <sz val="10"/>
      <color indexed="10"/>
      <name val="Times New Roman"/>
      <family val="1"/>
    </font>
    <font>
      <b/>
      <sz val="28"/>
      <color rgb="FF0075CC"/>
      <name val="Arial Narrow"/>
      <family val="2"/>
    </font>
    <font>
      <b/>
      <sz val="14"/>
      <color indexed="10"/>
      <name val="Arial"/>
      <family val="2"/>
    </font>
    <font>
      <sz val="12"/>
      <color indexed="10"/>
      <name val="Arial"/>
      <family val="2"/>
    </font>
    <font>
      <b/>
      <sz val="12"/>
      <color theme="0"/>
      <name val="Arial"/>
      <family val="2"/>
    </font>
    <font>
      <sz val="12"/>
      <color indexed="8"/>
      <name val="Arial"/>
      <family val="2"/>
    </font>
    <font>
      <b/>
      <sz val="12"/>
      <color indexed="30"/>
      <name val="Arial"/>
      <family val="2"/>
    </font>
    <font>
      <b/>
      <sz val="10"/>
      <color indexed="30"/>
      <name val="Arial"/>
      <family val="2"/>
    </font>
    <font>
      <sz val="12"/>
      <name val="Times New Roman"/>
      <family val="1"/>
    </font>
    <font>
      <b/>
      <sz val="20"/>
      <color rgb="FF0075CC"/>
      <name val="Arial Narrow"/>
      <family val="2"/>
    </font>
    <font>
      <b/>
      <sz val="11"/>
      <color indexed="10"/>
      <name val="Calibri"/>
      <family val="2"/>
    </font>
    <font>
      <b/>
      <sz val="11"/>
      <color indexed="8"/>
      <name val="Arial"/>
      <family val="2"/>
    </font>
    <font>
      <b/>
      <sz val="12"/>
      <color indexed="8"/>
      <name val="Arial"/>
      <family val="2"/>
    </font>
    <font>
      <sz val="11"/>
      <color indexed="10"/>
      <name val="Calibri"/>
      <family val="2"/>
    </font>
    <font>
      <u/>
      <sz val="14"/>
      <name val="Arial"/>
      <family val="2"/>
    </font>
    <font>
      <b/>
      <u/>
      <sz val="14"/>
      <color indexed="8"/>
      <name val="Arial"/>
      <family val="2"/>
    </font>
    <font>
      <b/>
      <sz val="12"/>
      <color indexed="8"/>
      <name val="Times New Roman"/>
      <family val="1"/>
    </font>
    <font>
      <sz val="11"/>
      <color indexed="8"/>
      <name val="Times New Roman"/>
      <family val="1"/>
    </font>
    <font>
      <sz val="11"/>
      <color theme="1"/>
      <name val="Arial"/>
      <family val="2"/>
    </font>
    <font>
      <b/>
      <sz val="11"/>
      <color rgb="FFC00000"/>
      <name val="Arial"/>
      <family val="2"/>
    </font>
    <font>
      <b/>
      <sz val="11"/>
      <color indexed="10"/>
      <name val="Arial"/>
      <family val="2"/>
    </font>
    <font>
      <b/>
      <sz val="11"/>
      <color indexed="8"/>
      <name val="Calibri"/>
      <family val="2"/>
    </font>
    <font>
      <sz val="14"/>
      <name val="Arial"/>
      <family val="2"/>
    </font>
    <font>
      <sz val="14"/>
      <color indexed="10"/>
      <name val="Arial"/>
      <family val="2"/>
    </font>
    <font>
      <b/>
      <sz val="11"/>
      <color theme="1"/>
      <name val="Calibri"/>
      <family val="2"/>
      <scheme val="minor"/>
    </font>
    <font>
      <sz val="22"/>
      <color theme="0"/>
      <name val="Times New Roman"/>
      <family val="1"/>
    </font>
    <font>
      <sz val="22"/>
      <color theme="0"/>
      <name val="Arial"/>
      <family val="2"/>
    </font>
    <font>
      <sz val="8"/>
      <name val="Calibri"/>
      <family val="2"/>
      <scheme val="minor"/>
    </font>
    <font>
      <sz val="12"/>
      <color rgb="FFFF0000"/>
      <name val="Arial"/>
      <family val="2"/>
    </font>
    <font>
      <b/>
      <sz val="22"/>
      <color rgb="FF0075CC"/>
      <name val="Arial Narrow"/>
      <family val="2"/>
    </font>
    <font>
      <sz val="12"/>
      <color theme="0"/>
      <name val="Times New Roman"/>
      <family val="1"/>
    </font>
    <font>
      <b/>
      <sz val="14"/>
      <color rgb="FF0075CC"/>
      <name val="Arial Narrow"/>
      <family val="2"/>
    </font>
    <font>
      <sz val="14"/>
      <color rgb="FF0075CC"/>
      <name val="Arial Narrow"/>
      <family val="2"/>
    </font>
    <font>
      <b/>
      <sz val="14"/>
      <color theme="1"/>
      <name val="Calibri"/>
      <family val="2"/>
      <scheme val="minor"/>
    </font>
    <font>
      <sz val="12"/>
      <color theme="1"/>
      <name val="Arial"/>
      <family val="2"/>
    </font>
  </fonts>
  <fills count="16">
    <fill>
      <patternFill patternType="none"/>
    </fill>
    <fill>
      <patternFill patternType="gray125"/>
    </fill>
    <fill>
      <patternFill patternType="solid">
        <fgColor rgb="FF0075CC"/>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indexed="9"/>
        <bgColor indexed="64"/>
      </patternFill>
    </fill>
    <fill>
      <patternFill patternType="solid">
        <fgColor rgb="FFF79AA8"/>
        <bgColor indexed="64"/>
      </patternFill>
    </fill>
    <fill>
      <patternFill patternType="solid">
        <fgColor rgb="FF8FCFEF"/>
        <bgColor indexed="64"/>
      </patternFill>
    </fill>
    <fill>
      <patternFill patternType="solid">
        <fgColor theme="0"/>
        <bgColor indexed="64"/>
      </patternFill>
    </fill>
    <fill>
      <patternFill patternType="solid">
        <fgColor rgb="FFFF0000"/>
        <bgColor indexed="64"/>
      </patternFill>
    </fill>
    <fill>
      <patternFill patternType="solid">
        <fgColor theme="1"/>
        <bgColor indexed="64"/>
      </patternFill>
    </fill>
    <fill>
      <patternFill patternType="solid">
        <fgColor theme="4"/>
        <bgColor indexed="64"/>
      </patternFill>
    </fill>
    <fill>
      <patternFill patternType="solid">
        <fgColor theme="2" tint="-0.499984740745262"/>
        <bgColor indexed="64"/>
      </patternFill>
    </fill>
    <fill>
      <patternFill patternType="solid">
        <fgColor rgb="FFC00000"/>
        <bgColor indexed="64"/>
      </patternFill>
    </fill>
    <fill>
      <patternFill patternType="solid">
        <fgColor theme="4" tint="0.59999389629810485"/>
        <bgColor indexed="64"/>
      </patternFill>
    </fill>
    <fill>
      <patternFill patternType="solid">
        <fgColor theme="3" tint="0.59999389629810485"/>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ck">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ck">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ck">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ck">
        <color indexed="64"/>
      </left>
      <right/>
      <top style="thin">
        <color indexed="64"/>
      </top>
      <bottom style="thin">
        <color indexed="64"/>
      </bottom>
      <diagonal style="hair">
        <color indexed="64"/>
      </diagonal>
    </border>
    <border diagonalUp="1">
      <left style="thick">
        <color indexed="64"/>
      </left>
      <right/>
      <top style="thin">
        <color indexed="64"/>
      </top>
      <bottom/>
      <diagonal style="thin">
        <color indexed="64"/>
      </diagonal>
    </border>
    <border diagonalUp="1">
      <left style="thick">
        <color indexed="64"/>
      </left>
      <right/>
      <top/>
      <bottom/>
      <diagonal style="thin">
        <color indexed="64"/>
      </diagonal>
    </border>
    <border diagonalUp="1">
      <left style="thick">
        <color indexed="64"/>
      </left>
      <right/>
      <top/>
      <bottom style="thin">
        <color indexed="64"/>
      </bottom>
      <diagonal style="thin">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xf numFmtId="0" fontId="2"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18">
    <xf numFmtId="0" fontId="0" fillId="0" borderId="0" xfId="0"/>
    <xf numFmtId="0" fontId="2" fillId="0" borderId="0" xfId="1"/>
    <xf numFmtId="0" fontId="2" fillId="0" borderId="0" xfId="1" applyAlignment="1">
      <alignment horizontal="left"/>
    </xf>
    <xf numFmtId="0" fontId="4" fillId="0" borderId="0" xfId="1" applyFont="1"/>
    <xf numFmtId="0" fontId="7" fillId="0" borderId="0" xfId="1" applyFont="1" applyAlignment="1">
      <alignment horizontal="left" wrapText="1"/>
    </xf>
    <xf numFmtId="0" fontId="8" fillId="0" borderId="0" xfId="1" applyFont="1"/>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1" fillId="0" borderId="5" xfId="1" applyFont="1" applyBorder="1" applyAlignment="1">
      <alignment horizontal="left" vertical="center" wrapText="1"/>
    </xf>
    <xf numFmtId="0" fontId="11" fillId="0" borderId="5" xfId="1" applyFont="1" applyBorder="1" applyAlignment="1">
      <alignment horizontal="center" vertical="center"/>
    </xf>
    <xf numFmtId="0" fontId="12" fillId="0" borderId="6" xfId="1" applyFont="1" applyBorder="1" applyAlignment="1">
      <alignment horizontal="center" vertical="center"/>
    </xf>
    <xf numFmtId="3" fontId="11" fillId="0" borderId="5" xfId="1" applyNumberFormat="1" applyFont="1" applyBorder="1" applyAlignment="1">
      <alignment horizontal="center" vertical="center"/>
    </xf>
    <xf numFmtId="0" fontId="13" fillId="0" borderId="0" xfId="1" applyFont="1"/>
    <xf numFmtId="0" fontId="11" fillId="0" borderId="8" xfId="1" applyFont="1" applyBorder="1" applyAlignment="1">
      <alignment horizontal="left" vertical="center" wrapText="1"/>
    </xf>
    <xf numFmtId="3" fontId="11" fillId="0" borderId="8" xfId="1" applyNumberFormat="1" applyFont="1" applyBorder="1" applyAlignment="1">
      <alignment horizontal="center" vertical="center"/>
    </xf>
    <xf numFmtId="3" fontId="12" fillId="6" borderId="8" xfId="1" applyNumberFormat="1" applyFont="1" applyFill="1" applyBorder="1" applyAlignment="1" applyProtection="1">
      <alignment horizontal="center" vertical="center"/>
      <protection locked="0"/>
    </xf>
    <xf numFmtId="0" fontId="12" fillId="0" borderId="9" xfId="1" applyFont="1" applyBorder="1" applyAlignment="1">
      <alignment horizontal="center" vertical="center"/>
    </xf>
    <xf numFmtId="0" fontId="11" fillId="0" borderId="14" xfId="1" applyFont="1" applyBorder="1" applyAlignment="1">
      <alignment horizontal="left" vertical="center" wrapText="1"/>
    </xf>
    <xf numFmtId="0" fontId="11" fillId="0" borderId="14" xfId="1" applyFont="1" applyBorder="1" applyAlignment="1">
      <alignment horizontal="center" vertical="center"/>
    </xf>
    <xf numFmtId="0" fontId="12" fillId="0" borderId="15" xfId="1" applyFont="1" applyBorder="1" applyAlignment="1">
      <alignment horizontal="center" vertical="center"/>
    </xf>
    <xf numFmtId="0" fontId="11" fillId="0" borderId="2" xfId="1" applyFont="1" applyBorder="1" applyAlignment="1">
      <alignment horizontal="left" vertical="center" wrapText="1"/>
    </xf>
    <xf numFmtId="0" fontId="11" fillId="0" borderId="2" xfId="1" applyFont="1" applyBorder="1" applyAlignment="1">
      <alignment horizontal="center" vertical="center"/>
    </xf>
    <xf numFmtId="0" fontId="12" fillId="6" borderId="2" xfId="1" applyFont="1" applyFill="1" applyBorder="1" applyAlignment="1" applyProtection="1">
      <alignment horizontal="center" vertical="center"/>
      <protection locked="0"/>
    </xf>
    <xf numFmtId="0" fontId="12" fillId="0" borderId="3" xfId="1"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Alignment="1">
      <alignment horizontal="center" vertical="center"/>
    </xf>
    <xf numFmtId="3" fontId="10" fillId="4" borderId="3" xfId="1" applyNumberFormat="1" applyFont="1" applyFill="1" applyBorder="1" applyAlignment="1">
      <alignment horizontal="center" vertical="center"/>
    </xf>
    <xf numFmtId="0" fontId="11" fillId="5" borderId="16" xfId="1" applyFont="1" applyFill="1" applyBorder="1" applyAlignment="1">
      <alignment horizontal="left" vertical="center" wrapText="1"/>
    </xf>
    <xf numFmtId="0" fontId="14" fillId="5" borderId="16" xfId="1" applyFont="1" applyFill="1" applyBorder="1" applyAlignment="1">
      <alignment horizontal="center" vertical="center"/>
    </xf>
    <xf numFmtId="0" fontId="15" fillId="6" borderId="16" xfId="1" applyFont="1" applyFill="1" applyBorder="1" applyAlignment="1" applyProtection="1">
      <alignment horizontal="center" vertical="center"/>
      <protection locked="0"/>
    </xf>
    <xf numFmtId="0" fontId="15" fillId="5" borderId="17" xfId="1" applyFont="1" applyFill="1" applyBorder="1" applyAlignment="1">
      <alignment horizontal="center" vertical="center"/>
    </xf>
    <xf numFmtId="0" fontId="19" fillId="5" borderId="0" xfId="1" applyFont="1" applyFill="1" applyAlignment="1">
      <alignment horizontal="center" vertical="center" wrapText="1"/>
    </xf>
    <xf numFmtId="0" fontId="12" fillId="5" borderId="0" xfId="1" applyFont="1" applyFill="1" applyAlignment="1">
      <alignment horizontal="left" vertical="center" wrapText="1"/>
    </xf>
    <xf numFmtId="0" fontId="14" fillId="5" borderId="0" xfId="1" applyFont="1" applyFill="1" applyAlignment="1">
      <alignment horizontal="center" vertical="center"/>
    </xf>
    <xf numFmtId="0" fontId="15" fillId="5" borderId="0" xfId="1" applyFont="1" applyFill="1" applyAlignment="1">
      <alignment horizontal="center" vertical="center"/>
    </xf>
    <xf numFmtId="3" fontId="8" fillId="0" borderId="0" xfId="1" applyNumberFormat="1" applyFont="1"/>
    <xf numFmtId="0" fontId="20" fillId="0" borderId="2" xfId="0" applyFont="1" applyBorder="1" applyAlignment="1">
      <alignment vertical="center"/>
    </xf>
    <xf numFmtId="0" fontId="12" fillId="5" borderId="2" xfId="1" applyFont="1" applyFill="1" applyBorder="1" applyAlignment="1">
      <alignment horizontal="center" vertical="center"/>
    </xf>
    <xf numFmtId="0" fontId="20" fillId="0" borderId="11" xfId="0" applyFont="1" applyBorder="1" applyAlignment="1">
      <alignment vertical="center"/>
    </xf>
    <xf numFmtId="0" fontId="12" fillId="5" borderId="11" xfId="1" applyFont="1" applyFill="1" applyBorder="1" applyAlignment="1">
      <alignment horizontal="center" vertical="center"/>
    </xf>
    <xf numFmtId="0" fontId="12" fillId="6" borderId="11" xfId="1" applyFont="1" applyFill="1" applyBorder="1" applyAlignment="1" applyProtection="1">
      <alignment horizontal="center" vertical="center"/>
      <protection locked="0"/>
    </xf>
    <xf numFmtId="0" fontId="12" fillId="0" borderId="12" xfId="1" applyFont="1" applyBorder="1" applyAlignment="1">
      <alignment horizontal="center" vertical="center"/>
    </xf>
    <xf numFmtId="0" fontId="14" fillId="0" borderId="0" xfId="1" applyFont="1" applyAlignment="1">
      <alignment horizontal="center" vertical="center" textRotation="255"/>
    </xf>
    <xf numFmtId="0" fontId="14" fillId="0" borderId="0" xfId="1" applyFont="1" applyAlignment="1">
      <alignment horizontal="left" vertical="center" wrapText="1"/>
    </xf>
    <xf numFmtId="0" fontId="14" fillId="0" borderId="0" xfId="1" applyFont="1" applyAlignment="1">
      <alignment horizontal="center" vertical="center"/>
    </xf>
    <xf numFmtId="0" fontId="8" fillId="0" borderId="0" xfId="1" applyFont="1" applyAlignment="1">
      <alignment vertical="center" textRotation="255"/>
    </xf>
    <xf numFmtId="0" fontId="23" fillId="0" borderId="0" xfId="1" applyFont="1"/>
    <xf numFmtId="0" fontId="23" fillId="0" borderId="0" xfId="1" applyFont="1" applyAlignment="1">
      <alignment horizontal="left"/>
    </xf>
    <xf numFmtId="0" fontId="24" fillId="0" borderId="0" xfId="1" applyFont="1"/>
    <xf numFmtId="0" fontId="12" fillId="0" borderId="5" xfId="1" applyFont="1" applyBorder="1" applyAlignment="1">
      <alignment horizontal="center" vertical="center"/>
    </xf>
    <xf numFmtId="0" fontId="2" fillId="5" borderId="0" xfId="1" applyFill="1"/>
    <xf numFmtId="0" fontId="31" fillId="0" borderId="0" xfId="1" applyFont="1"/>
    <xf numFmtId="0" fontId="32" fillId="0" borderId="0" xfId="1" applyFont="1"/>
    <xf numFmtId="0" fontId="32" fillId="0" borderId="0" xfId="1" applyFont="1" applyAlignment="1">
      <alignment vertical="center"/>
    </xf>
    <xf numFmtId="0" fontId="1" fillId="0" borderId="0" xfId="2"/>
    <xf numFmtId="0" fontId="16" fillId="0" borderId="0" xfId="2" applyFont="1" applyAlignment="1">
      <alignment horizontal="center"/>
    </xf>
    <xf numFmtId="0" fontId="34" fillId="0" borderId="0" xfId="2" applyFont="1"/>
    <xf numFmtId="0" fontId="20" fillId="0" borderId="0" xfId="2" applyFont="1"/>
    <xf numFmtId="0" fontId="20" fillId="0" borderId="0" xfId="2" applyFont="1" applyAlignment="1">
      <alignment horizontal="center"/>
    </xf>
    <xf numFmtId="0" fontId="35" fillId="0" borderId="0" xfId="3" applyFont="1" applyAlignment="1">
      <alignment vertical="center"/>
    </xf>
    <xf numFmtId="0" fontId="35" fillId="0" borderId="0" xfId="2" applyFont="1" applyAlignment="1">
      <alignment horizontal="center"/>
    </xf>
    <xf numFmtId="4" fontId="17" fillId="5" borderId="5" xfId="2" applyNumberFormat="1" applyFont="1" applyFill="1" applyBorder="1" applyAlignment="1">
      <alignment horizontal="center" vertical="center"/>
    </xf>
    <xf numFmtId="0" fontId="20" fillId="0" borderId="0" xfId="3" applyFont="1"/>
    <xf numFmtId="3" fontId="20" fillId="5" borderId="33" xfId="2" applyNumberFormat="1" applyFont="1" applyFill="1" applyBorder="1" applyAlignment="1">
      <alignment horizontal="center" vertical="center"/>
    </xf>
    <xf numFmtId="0" fontId="35" fillId="0" borderId="0" xfId="3" applyFont="1" applyAlignment="1">
      <alignment vertical="center" wrapText="1"/>
    </xf>
    <xf numFmtId="3" fontId="17" fillId="5" borderId="5" xfId="2" applyNumberFormat="1" applyFont="1" applyFill="1" applyBorder="1" applyAlignment="1">
      <alignment horizontal="center" vertical="center"/>
    </xf>
    <xf numFmtId="164" fontId="17" fillId="0" borderId="5" xfId="2" applyNumberFormat="1" applyFont="1" applyBorder="1" applyAlignment="1">
      <alignment horizontal="center" vertical="center"/>
    </xf>
    <xf numFmtId="0" fontId="21" fillId="2" borderId="0" xfId="3" applyFont="1" applyFill="1" applyAlignment="1">
      <alignment horizontal="center"/>
    </xf>
    <xf numFmtId="0" fontId="21" fillId="2" borderId="35" xfId="3" applyFont="1" applyFill="1" applyBorder="1" applyAlignment="1">
      <alignment horizontal="center"/>
    </xf>
    <xf numFmtId="0" fontId="35" fillId="0" borderId="0" xfId="3" applyFont="1" applyAlignment="1">
      <alignment horizontal="center"/>
    </xf>
    <xf numFmtId="0" fontId="35" fillId="3" borderId="0" xfId="2" applyFont="1" applyFill="1" applyAlignment="1">
      <alignment horizontal="center"/>
    </xf>
    <xf numFmtId="0" fontId="20" fillId="3" borderId="25" xfId="2" applyFont="1" applyFill="1" applyBorder="1" applyAlignment="1">
      <alignment horizontal="center" wrapText="1"/>
    </xf>
    <xf numFmtId="0" fontId="11" fillId="0" borderId="5" xfId="2" applyFont="1" applyBorder="1" applyAlignment="1">
      <alignment horizontal="left" vertical="center" wrapText="1"/>
    </xf>
    <xf numFmtId="0" fontId="11" fillId="0" borderId="5" xfId="2" applyFont="1" applyBorder="1" applyAlignment="1">
      <alignment horizontal="center" vertical="center" wrapText="1"/>
    </xf>
    <xf numFmtId="164" fontId="36" fillId="0" borderId="5" xfId="2" applyNumberFormat="1" applyFont="1" applyBorder="1" applyAlignment="1">
      <alignment horizontal="center" vertical="center"/>
    </xf>
    <xf numFmtId="0" fontId="37" fillId="0" borderId="0" xfId="2" applyFont="1"/>
    <xf numFmtId="0" fontId="11" fillId="0" borderId="5" xfId="2" applyFont="1" applyBorder="1" applyAlignment="1">
      <alignment horizontal="center" vertical="center"/>
    </xf>
    <xf numFmtId="3" fontId="11" fillId="0" borderId="5" xfId="2" applyNumberFormat="1" applyFont="1" applyBorder="1" applyAlignment="1">
      <alignment horizontal="center" vertical="center"/>
    </xf>
    <xf numFmtId="0" fontId="20" fillId="0" borderId="36" xfId="2" applyFont="1" applyBorder="1" applyAlignment="1">
      <alignment horizontal="center"/>
    </xf>
    <xf numFmtId="164" fontId="36" fillId="0" borderId="36" xfId="2" applyNumberFormat="1" applyFont="1" applyBorder="1" applyAlignment="1">
      <alignment horizontal="center" vertical="center"/>
    </xf>
    <xf numFmtId="0" fontId="35" fillId="3" borderId="25" xfId="2" applyFont="1" applyFill="1" applyBorder="1" applyAlignment="1">
      <alignment horizontal="center"/>
    </xf>
    <xf numFmtId="164" fontId="36" fillId="3" borderId="25" xfId="2" applyNumberFormat="1" applyFont="1" applyFill="1" applyBorder="1" applyAlignment="1">
      <alignment horizontal="center" vertical="center"/>
    </xf>
    <xf numFmtId="0" fontId="36" fillId="0" borderId="36" xfId="2" applyFont="1" applyBorder="1" applyAlignment="1">
      <alignment horizontal="center" vertical="center"/>
    </xf>
    <xf numFmtId="0" fontId="36" fillId="3" borderId="25" xfId="2" applyFont="1" applyFill="1" applyBorder="1" applyAlignment="1">
      <alignment horizontal="center" vertical="center"/>
    </xf>
    <xf numFmtId="164" fontId="20" fillId="0" borderId="36" xfId="2" applyNumberFormat="1" applyFont="1" applyBorder="1" applyAlignment="1">
      <alignment horizontal="center"/>
    </xf>
    <xf numFmtId="0" fontId="35" fillId="3" borderId="0" xfId="3" applyFont="1" applyFill="1" applyAlignment="1">
      <alignment horizontal="center"/>
    </xf>
    <xf numFmtId="0" fontId="38" fillId="3" borderId="0" xfId="0" applyFont="1" applyFill="1" applyAlignment="1">
      <alignment horizontal="center"/>
    </xf>
    <xf numFmtId="0" fontId="39" fillId="3" borderId="0" xfId="3" applyFont="1" applyFill="1" applyAlignment="1">
      <alignment horizontal="center"/>
    </xf>
    <xf numFmtId="0" fontId="11" fillId="5" borderId="5" xfId="2" applyFont="1" applyFill="1" applyBorder="1" applyAlignment="1">
      <alignment horizontal="left" vertical="center" wrapText="1"/>
    </xf>
    <xf numFmtId="0" fontId="11" fillId="5" borderId="30" xfId="2" applyFont="1" applyFill="1" applyBorder="1" applyAlignment="1">
      <alignment horizontal="center" vertical="center" wrapText="1"/>
    </xf>
    <xf numFmtId="3" fontId="20" fillId="5" borderId="0" xfId="2" applyNumberFormat="1" applyFont="1" applyFill="1" applyAlignment="1">
      <alignment horizontal="center" vertical="center"/>
    </xf>
    <xf numFmtId="0" fontId="20" fillId="0" borderId="36" xfId="2" applyFont="1" applyBorder="1" applyAlignment="1">
      <alignment horizontal="center" vertical="center"/>
    </xf>
    <xf numFmtId="0" fontId="20" fillId="3" borderId="25" xfId="2" applyFont="1" applyFill="1" applyBorder="1" applyAlignment="1">
      <alignment horizontal="center" vertical="center"/>
    </xf>
    <xf numFmtId="164" fontId="20" fillId="0" borderId="36" xfId="2" applyNumberFormat="1" applyFont="1" applyBorder="1" applyAlignment="1">
      <alignment horizontal="center" vertical="center"/>
    </xf>
    <xf numFmtId="0" fontId="20" fillId="3" borderId="25" xfId="2" applyFont="1" applyFill="1" applyBorder="1" applyAlignment="1">
      <alignment horizontal="center"/>
    </xf>
    <xf numFmtId="164" fontId="20" fillId="3" borderId="25" xfId="2" applyNumberFormat="1" applyFont="1" applyFill="1" applyBorder="1" applyAlignment="1">
      <alignment horizontal="center" vertical="center"/>
    </xf>
    <xf numFmtId="0" fontId="40" fillId="0" borderId="0" xfId="3" applyFont="1" applyAlignment="1">
      <alignment vertical="center"/>
    </xf>
    <xf numFmtId="0" fontId="40" fillId="0" borderId="0" xfId="2" applyFont="1" applyAlignment="1">
      <alignment horizontal="center"/>
    </xf>
    <xf numFmtId="164" fontId="40" fillId="0" borderId="0" xfId="2" applyNumberFormat="1" applyFont="1" applyAlignment="1">
      <alignment horizontal="center" vertical="center"/>
    </xf>
    <xf numFmtId="0" fontId="41" fillId="0" borderId="0" xfId="2" applyFont="1"/>
    <xf numFmtId="0" fontId="41" fillId="0" borderId="0" xfId="2" applyFont="1" applyAlignment="1">
      <alignment horizontal="center"/>
    </xf>
    <xf numFmtId="164" fontId="41" fillId="0" borderId="0" xfId="2" applyNumberFormat="1" applyFont="1" applyAlignment="1">
      <alignment horizontal="center"/>
    </xf>
    <xf numFmtId="0" fontId="41" fillId="0" borderId="0" xfId="2" applyFont="1" applyAlignment="1">
      <alignment horizontal="left"/>
    </xf>
    <xf numFmtId="0" fontId="42" fillId="0" borderId="0" xfId="0" applyFont="1"/>
    <xf numFmtId="0" fontId="34" fillId="0" borderId="0" xfId="0" applyFont="1"/>
    <xf numFmtId="0" fontId="44" fillId="0" borderId="0" xfId="0" applyFont="1"/>
    <xf numFmtId="0" fontId="44" fillId="0" borderId="0" xfId="0" applyFont="1" applyAlignment="1">
      <alignment vertical="top" wrapText="1"/>
    </xf>
    <xf numFmtId="0" fontId="11" fillId="0" borderId="22" xfId="1" applyFont="1" applyBorder="1" applyAlignment="1">
      <alignment horizontal="left" vertical="center" wrapText="1"/>
    </xf>
    <xf numFmtId="1" fontId="7" fillId="0" borderId="17" xfId="1" applyNumberFormat="1" applyFont="1" applyBorder="1" applyAlignment="1">
      <alignment horizontal="center" vertical="center"/>
    </xf>
    <xf numFmtId="0" fontId="45" fillId="0" borderId="0" xfId="0" applyFont="1"/>
    <xf numFmtId="0" fontId="12" fillId="0" borderId="0" xfId="1" applyFont="1" applyAlignment="1">
      <alignment horizontal="left" vertical="center" wrapText="1"/>
    </xf>
    <xf numFmtId="165" fontId="7" fillId="0" borderId="0" xfId="1" applyNumberFormat="1" applyFont="1" applyAlignment="1">
      <alignment horizontal="center" vertical="center"/>
    </xf>
    <xf numFmtId="0" fontId="12" fillId="0" borderId="35" xfId="1" applyFont="1" applyBorder="1" applyAlignment="1">
      <alignment horizontal="left" vertical="center" wrapText="1"/>
    </xf>
    <xf numFmtId="0" fontId="2" fillId="0" borderId="14" xfId="1" applyBorder="1" applyAlignment="1">
      <alignment vertical="center"/>
    </xf>
    <xf numFmtId="165" fontId="7" fillId="0" borderId="37" xfId="1" applyNumberFormat="1" applyFont="1" applyBorder="1" applyAlignment="1">
      <alignment horizontal="center" vertical="center"/>
    </xf>
    <xf numFmtId="0" fontId="15" fillId="0" borderId="13"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38" xfId="1" applyFont="1" applyBorder="1" applyAlignment="1">
      <alignment horizontal="center" vertical="center" wrapText="1"/>
    </xf>
    <xf numFmtId="0" fontId="11" fillId="5" borderId="1" xfId="1" applyFont="1" applyFill="1" applyBorder="1" applyAlignment="1">
      <alignment horizontal="left" vertical="center" wrapText="1"/>
    </xf>
    <xf numFmtId="0" fontId="46" fillId="7" borderId="2" xfId="1" applyFont="1" applyFill="1" applyBorder="1" applyAlignment="1" applyProtection="1">
      <alignment horizontal="center" vertical="center"/>
      <protection locked="0"/>
    </xf>
    <xf numFmtId="165" fontId="7" fillId="5" borderId="3" xfId="1" applyNumberFormat="1" applyFont="1" applyFill="1" applyBorder="1" applyAlignment="1">
      <alignment horizontal="center" vertical="center"/>
    </xf>
    <xf numFmtId="0" fontId="47" fillId="0" borderId="12" xfId="1" applyFont="1" applyBorder="1" applyAlignment="1" applyProtection="1">
      <alignment horizontal="center" vertical="center"/>
      <protection locked="0"/>
    </xf>
    <xf numFmtId="0" fontId="4" fillId="0" borderId="0" xfId="1" applyFont="1" applyAlignment="1">
      <alignment horizontal="center"/>
    </xf>
    <xf numFmtId="0" fontId="2" fillId="0" borderId="0" xfId="1" applyAlignment="1">
      <alignment horizontal="center"/>
    </xf>
    <xf numFmtId="0" fontId="41" fillId="0" borderId="0" xfId="0" applyFont="1"/>
    <xf numFmtId="0" fontId="15" fillId="0" borderId="39" xfId="1" applyFont="1" applyBorder="1" applyAlignment="1">
      <alignment vertical="center" wrapText="1"/>
    </xf>
    <xf numFmtId="0" fontId="35" fillId="0" borderId="40" xfId="0" applyFont="1" applyBorder="1" applyAlignment="1">
      <alignment vertical="center"/>
    </xf>
    <xf numFmtId="0" fontId="46" fillId="7" borderId="5" xfId="1" applyFont="1" applyFill="1" applyBorder="1" applyAlignment="1" applyProtection="1">
      <alignment horizontal="center" vertical="center"/>
      <protection locked="0"/>
    </xf>
    <xf numFmtId="0" fontId="11" fillId="5" borderId="29" xfId="1" applyFont="1" applyFill="1" applyBorder="1" applyAlignment="1">
      <alignment horizontal="left" vertical="center" wrapText="1"/>
    </xf>
    <xf numFmtId="165" fontId="7" fillId="5" borderId="6" xfId="1" applyNumberFormat="1" applyFont="1" applyFill="1" applyBorder="1" applyAlignment="1">
      <alignment horizontal="center" vertical="center"/>
    </xf>
    <xf numFmtId="0" fontId="0" fillId="0" borderId="11" xfId="0" applyBorder="1"/>
    <xf numFmtId="0" fontId="2" fillId="8" borderId="0" xfId="1" applyFill="1"/>
    <xf numFmtId="4" fontId="1" fillId="0" borderId="0" xfId="2" applyNumberFormat="1"/>
    <xf numFmtId="44" fontId="2" fillId="0" borderId="0" xfId="1" applyNumberFormat="1"/>
    <xf numFmtId="4" fontId="36" fillId="0" borderId="5" xfId="2" applyNumberFormat="1" applyFont="1" applyBorder="1" applyAlignment="1">
      <alignment horizontal="center" vertical="center"/>
    </xf>
    <xf numFmtId="165" fontId="0" fillId="0" borderId="0" xfId="0" applyNumberFormat="1"/>
    <xf numFmtId="0" fontId="11" fillId="5" borderId="45" xfId="1" applyFont="1" applyFill="1" applyBorder="1" applyAlignment="1">
      <alignment horizontal="left" vertical="center" wrapText="1"/>
    </xf>
    <xf numFmtId="0" fontId="46" fillId="7" borderId="8" xfId="1" applyFont="1" applyFill="1" applyBorder="1" applyAlignment="1" applyProtection="1">
      <alignment horizontal="center" vertical="center"/>
      <protection locked="0"/>
    </xf>
    <xf numFmtId="0" fontId="46" fillId="7" borderId="35" xfId="1" applyFont="1" applyFill="1" applyBorder="1" applyAlignment="1" applyProtection="1">
      <alignment horizontal="center" vertical="center"/>
      <protection locked="0"/>
    </xf>
    <xf numFmtId="165" fontId="7" fillId="5" borderId="9" xfId="1" applyNumberFormat="1" applyFont="1" applyFill="1" applyBorder="1" applyAlignment="1">
      <alignment horizontal="center" vertical="center"/>
    </xf>
    <xf numFmtId="0" fontId="46" fillId="7" borderId="46" xfId="1" applyFont="1" applyFill="1" applyBorder="1" applyAlignment="1" applyProtection="1">
      <alignment horizontal="center" vertical="center"/>
      <protection locked="0"/>
    </xf>
    <xf numFmtId="165" fontId="7" fillId="5" borderId="47" xfId="1" applyNumberFormat="1" applyFont="1" applyFill="1" applyBorder="1" applyAlignment="1">
      <alignment horizontal="center" vertical="center"/>
    </xf>
    <xf numFmtId="0" fontId="25" fillId="0" borderId="0" xfId="1" applyFont="1" applyAlignment="1">
      <alignment vertical="center"/>
    </xf>
    <xf numFmtId="0" fontId="26" fillId="0" borderId="0" xfId="1" applyFont="1" applyAlignment="1">
      <alignment horizontal="center" vertical="center" wrapText="1"/>
    </xf>
    <xf numFmtId="0" fontId="27" fillId="0" borderId="0" xfId="1" applyFont="1" applyAlignment="1">
      <alignment horizontal="left" vertical="center" wrapText="1"/>
    </xf>
    <xf numFmtId="0" fontId="9" fillId="0" borderId="0" xfId="1" applyFont="1" applyAlignment="1">
      <alignment horizontal="center" vertical="center"/>
    </xf>
    <xf numFmtId="0" fontId="15" fillId="0" borderId="0" xfId="1" applyFont="1" applyAlignment="1">
      <alignment horizontal="left" vertical="center" wrapText="1"/>
    </xf>
    <xf numFmtId="44" fontId="15" fillId="0" borderId="0" xfId="1" applyNumberFormat="1" applyFont="1" applyAlignment="1">
      <alignment horizontal="center" vertical="center"/>
    </xf>
    <xf numFmtId="44" fontId="28" fillId="0" borderId="0" xfId="1" applyNumberFormat="1" applyFont="1" applyAlignment="1">
      <alignment horizontal="center" vertical="center"/>
    </xf>
    <xf numFmtId="0" fontId="53" fillId="0" borderId="0" xfId="1" applyFont="1" applyAlignment="1">
      <alignment horizontal="center" vertical="center"/>
    </xf>
    <xf numFmtId="44" fontId="12" fillId="0" borderId="37" xfId="1" applyNumberFormat="1" applyFont="1" applyBorder="1" applyAlignment="1">
      <alignment horizontal="left" vertical="center"/>
    </xf>
    <xf numFmtId="44" fontId="15" fillId="0" borderId="37" xfId="1" applyNumberFormat="1" applyFont="1" applyBorder="1" applyAlignment="1">
      <alignment horizontal="center" vertical="center"/>
    </xf>
    <xf numFmtId="44" fontId="12" fillId="0" borderId="0" xfId="1" applyNumberFormat="1" applyFont="1" applyAlignment="1">
      <alignment horizontal="left" vertical="center"/>
    </xf>
    <xf numFmtId="44" fontId="54" fillId="0" borderId="0" xfId="1" applyNumberFormat="1" applyFont="1" applyAlignment="1">
      <alignment horizontal="center"/>
    </xf>
    <xf numFmtId="0" fontId="32" fillId="0" borderId="0" xfId="1" applyFont="1" applyAlignment="1">
      <alignment horizontal="left"/>
    </xf>
    <xf numFmtId="0" fontId="0" fillId="0" borderId="0" xfId="0" applyAlignment="1">
      <alignment wrapText="1"/>
    </xf>
    <xf numFmtId="0" fontId="57" fillId="0" borderId="37" xfId="0" applyFont="1" applyBorder="1"/>
    <xf numFmtId="0" fontId="57" fillId="0" borderId="0" xfId="0" applyFont="1"/>
    <xf numFmtId="0" fontId="57" fillId="0" borderId="35" xfId="0" applyFont="1" applyBorder="1"/>
    <xf numFmtId="0" fontId="0" fillId="0" borderId="37" xfId="0" applyBorder="1"/>
    <xf numFmtId="0" fontId="0" fillId="0" borderId="35" xfId="0" applyBorder="1"/>
    <xf numFmtId="0" fontId="48" fillId="0" borderId="37" xfId="0" applyFont="1" applyBorder="1"/>
    <xf numFmtId="0" fontId="48" fillId="0" borderId="0" xfId="0" applyFont="1"/>
    <xf numFmtId="0" fontId="0" fillId="0" borderId="5" xfId="0" applyBorder="1"/>
    <xf numFmtId="0" fontId="0" fillId="0" borderId="74" xfId="0" applyBorder="1"/>
    <xf numFmtId="0" fontId="0" fillId="0" borderId="25" xfId="0" applyBorder="1"/>
    <xf numFmtId="0" fontId="14" fillId="0" borderId="1" xfId="1" applyFont="1" applyBorder="1" applyAlignment="1">
      <alignment horizontal="left" vertical="center" wrapText="1"/>
    </xf>
    <xf numFmtId="0" fontId="14" fillId="0" borderId="26" xfId="1" applyFont="1" applyBorder="1" applyAlignment="1">
      <alignment horizontal="center" vertical="center"/>
    </xf>
    <xf numFmtId="0" fontId="21" fillId="9" borderId="25" xfId="1" applyFont="1" applyFill="1" applyBorder="1" applyAlignment="1" applyProtection="1">
      <alignment horizontal="center" vertical="center" wrapText="1"/>
      <protection locked="0"/>
    </xf>
    <xf numFmtId="0" fontId="15" fillId="0" borderId="1" xfId="1" applyFont="1" applyBorder="1" applyAlignment="1">
      <alignment horizontal="left" vertical="center" wrapText="1"/>
    </xf>
    <xf numFmtId="0" fontId="15" fillId="0" borderId="22" xfId="1" applyFont="1" applyBorder="1" applyAlignment="1">
      <alignment horizontal="left" vertical="center" wrapText="1"/>
    </xf>
    <xf numFmtId="3" fontId="10" fillId="10" borderId="3" xfId="1" applyNumberFormat="1" applyFont="1" applyFill="1" applyBorder="1" applyAlignment="1">
      <alignment horizontal="center" vertical="center"/>
    </xf>
    <xf numFmtId="3" fontId="10" fillId="10" borderId="17" xfId="1" applyNumberFormat="1" applyFont="1" applyFill="1" applyBorder="1" applyAlignment="1">
      <alignment horizontal="center" vertical="center"/>
    </xf>
    <xf numFmtId="3" fontId="7" fillId="11" borderId="27" xfId="1" applyNumberFormat="1" applyFont="1" applyFill="1" applyBorder="1" applyAlignment="1" applyProtection="1">
      <alignment horizontal="center" vertical="center"/>
      <protection locked="0"/>
    </xf>
    <xf numFmtId="0" fontId="15" fillId="0" borderId="20" xfId="1" applyFont="1" applyBorder="1" applyAlignment="1">
      <alignment horizontal="left" vertical="center" wrapText="1"/>
    </xf>
    <xf numFmtId="0" fontId="12" fillId="0" borderId="4" xfId="1" applyFont="1" applyBorder="1" applyAlignment="1">
      <alignment horizontal="left" vertical="center" wrapText="1"/>
    </xf>
    <xf numFmtId="0" fontId="12" fillId="0" borderId="34" xfId="1" applyFont="1" applyBorder="1" applyAlignment="1">
      <alignment horizontal="left" vertical="center" wrapText="1"/>
    </xf>
    <xf numFmtId="0" fontId="12" fillId="0" borderId="7" xfId="1" applyFont="1" applyBorder="1" applyAlignment="1">
      <alignment horizontal="left" vertical="center" wrapText="1"/>
    </xf>
    <xf numFmtId="0" fontId="12" fillId="0" borderId="7" xfId="1" applyFont="1" applyBorder="1" applyAlignment="1">
      <alignment horizontal="left" vertical="center"/>
    </xf>
    <xf numFmtId="0" fontId="12" fillId="0" borderId="34" xfId="1" applyFont="1" applyBorder="1" applyAlignment="1">
      <alignment horizontal="left" vertical="center"/>
    </xf>
    <xf numFmtId="0" fontId="15" fillId="0" borderId="7" xfId="1" applyFont="1" applyBorder="1" applyAlignment="1">
      <alignment horizontal="left" vertical="center"/>
    </xf>
    <xf numFmtId="0" fontId="12" fillId="0" borderId="5" xfId="1" applyFont="1" applyBorder="1" applyAlignment="1">
      <alignment horizontal="left" vertical="center"/>
    </xf>
    <xf numFmtId="0" fontId="12" fillId="0" borderId="69" xfId="1" applyFont="1" applyBorder="1" applyAlignment="1">
      <alignment horizontal="left" vertical="center"/>
    </xf>
    <xf numFmtId="0" fontId="15" fillId="0" borderId="30" xfId="1" applyFont="1" applyBorder="1" applyAlignment="1">
      <alignment horizontal="center" vertical="center"/>
    </xf>
    <xf numFmtId="44" fontId="15" fillId="0" borderId="42" xfId="1" applyNumberFormat="1" applyFont="1" applyBorder="1" applyAlignment="1">
      <alignment horizontal="center" vertical="center"/>
    </xf>
    <xf numFmtId="0" fontId="15" fillId="0" borderId="33" xfId="1" applyFont="1" applyBorder="1" applyAlignment="1">
      <alignment horizontal="center" vertical="center"/>
    </xf>
    <xf numFmtId="0" fontId="15" fillId="0" borderId="0" xfId="1" applyFont="1" applyAlignment="1">
      <alignment horizontal="left" vertical="center"/>
    </xf>
    <xf numFmtId="0" fontId="15" fillId="0" borderId="0" xfId="1" applyFont="1" applyAlignment="1">
      <alignment horizontal="right" vertical="center"/>
    </xf>
    <xf numFmtId="0" fontId="12" fillId="0" borderId="0" xfId="1" applyFont="1" applyAlignment="1">
      <alignment vertical="center"/>
    </xf>
    <xf numFmtId="0" fontId="12" fillId="0" borderId="29" xfId="1" applyFont="1" applyBorder="1" applyAlignment="1">
      <alignment horizontal="left" vertical="center" wrapText="1"/>
    </xf>
    <xf numFmtId="44" fontId="12" fillId="0" borderId="42" xfId="1" applyNumberFormat="1" applyFont="1" applyBorder="1" applyAlignment="1">
      <alignment horizontal="left" vertical="center"/>
    </xf>
    <xf numFmtId="0" fontId="12" fillId="0" borderId="29" xfId="1" quotePrefix="1" applyFont="1" applyBorder="1" applyAlignment="1">
      <alignment horizontal="left" vertical="center" wrapText="1"/>
    </xf>
    <xf numFmtId="0" fontId="12" fillId="0" borderId="29" xfId="1" applyFont="1" applyBorder="1" applyAlignment="1">
      <alignment horizontal="left" vertical="center"/>
    </xf>
    <xf numFmtId="0" fontId="12" fillId="0" borderId="30" xfId="1" applyFont="1" applyBorder="1" applyAlignment="1">
      <alignment horizontal="left" vertical="center"/>
    </xf>
    <xf numFmtId="0" fontId="12" fillId="0" borderId="33" xfId="1" applyFont="1" applyBorder="1" applyAlignment="1">
      <alignment horizontal="left" vertical="center"/>
    </xf>
    <xf numFmtId="44" fontId="12" fillId="0" borderId="30" xfId="1" applyNumberFormat="1" applyFont="1" applyBorder="1" applyAlignment="1">
      <alignment horizontal="left" vertical="center"/>
    </xf>
    <xf numFmtId="9" fontId="12" fillId="0" borderId="30" xfId="1" applyNumberFormat="1" applyFont="1" applyBorder="1" applyAlignment="1">
      <alignment horizontal="left" vertical="center"/>
    </xf>
    <xf numFmtId="0" fontId="15" fillId="0" borderId="4" xfId="1" applyFont="1" applyBorder="1" applyAlignment="1">
      <alignment horizontal="left" vertical="center"/>
    </xf>
    <xf numFmtId="0" fontId="12" fillId="0" borderId="8" xfId="1" applyFont="1" applyBorder="1" applyAlignment="1">
      <alignment horizontal="center" vertical="center"/>
    </xf>
    <xf numFmtId="0" fontId="30" fillId="0" borderId="7" xfId="1" applyFont="1" applyBorder="1" applyAlignment="1">
      <alignment horizontal="left" vertical="center"/>
    </xf>
    <xf numFmtId="0" fontId="12" fillId="0" borderId="5" xfId="1" quotePrefix="1" applyFont="1" applyBorder="1" applyAlignment="1">
      <alignment horizontal="left" vertical="center"/>
    </xf>
    <xf numFmtId="0" fontId="29" fillId="0" borderId="5" xfId="1" quotePrefix="1" applyFont="1" applyBorder="1" applyAlignment="1">
      <alignment horizontal="left" vertical="center"/>
    </xf>
    <xf numFmtId="0" fontId="30" fillId="0" borderId="69" xfId="1" applyFont="1" applyBorder="1" applyAlignment="1">
      <alignment horizontal="left" vertical="center"/>
    </xf>
    <xf numFmtId="0" fontId="29" fillId="0" borderId="5" xfId="1" applyFont="1" applyBorder="1" applyAlignment="1">
      <alignment horizontal="left" vertical="center"/>
    </xf>
    <xf numFmtId="0" fontId="52" fillId="0" borderId="30" xfId="1" applyFont="1" applyBorder="1" applyAlignment="1">
      <alignment horizontal="left" vertical="center"/>
    </xf>
    <xf numFmtId="10" fontId="12" fillId="0" borderId="30" xfId="1" applyNumberFormat="1" applyFont="1" applyBorder="1" applyAlignment="1">
      <alignment horizontal="left" vertical="center"/>
    </xf>
    <xf numFmtId="0" fontId="12" fillId="0" borderId="30" xfId="5" applyNumberFormat="1" applyFont="1" applyFill="1" applyBorder="1" applyAlignment="1">
      <alignment horizontal="left" vertical="center"/>
    </xf>
    <xf numFmtId="0" fontId="15" fillId="0" borderId="0" xfId="1" applyFont="1" applyAlignment="1">
      <alignment horizontal="center" vertical="center"/>
    </xf>
    <xf numFmtId="0" fontId="12" fillId="0" borderId="70" xfId="1" applyFont="1" applyBorder="1" applyAlignment="1">
      <alignment horizontal="left" vertical="center"/>
    </xf>
    <xf numFmtId="0" fontId="12" fillId="0" borderId="71" xfId="1" applyFont="1" applyBorder="1" applyAlignment="1">
      <alignment horizontal="left" vertical="center"/>
    </xf>
    <xf numFmtId="0" fontId="12" fillId="0" borderId="30" xfId="1" applyFont="1" applyBorder="1" applyAlignment="1">
      <alignment horizontal="left" vertical="center" wrapText="1"/>
    </xf>
    <xf numFmtId="0" fontId="12" fillId="0" borderId="71" xfId="1" applyFont="1" applyBorder="1" applyAlignment="1">
      <alignment horizontal="left" vertical="center" wrapText="1"/>
    </xf>
    <xf numFmtId="0" fontId="12" fillId="0" borderId="72" xfId="1" applyFont="1" applyBorder="1" applyAlignment="1">
      <alignment horizontal="left" vertical="center"/>
    </xf>
    <xf numFmtId="0" fontId="32" fillId="0" borderId="25" xfId="1" applyFont="1" applyBorder="1" applyAlignment="1">
      <alignment horizontal="left"/>
    </xf>
    <xf numFmtId="0" fontId="15" fillId="0" borderId="20" xfId="1" applyFont="1" applyBorder="1" applyAlignment="1">
      <alignment horizontal="left" vertical="center"/>
    </xf>
    <xf numFmtId="0" fontId="28" fillId="0" borderId="20" xfId="1" applyFont="1" applyBorder="1" applyAlignment="1">
      <alignment horizontal="left" vertical="center"/>
    </xf>
    <xf numFmtId="0" fontId="28" fillId="0" borderId="0" xfId="1" applyFont="1" applyAlignment="1">
      <alignment horizontal="center" vertical="center"/>
    </xf>
    <xf numFmtId="0" fontId="12" fillId="0" borderId="70" xfId="1" applyFont="1" applyBorder="1" applyAlignment="1">
      <alignment horizontal="left" vertical="center" wrapText="1"/>
    </xf>
    <xf numFmtId="0" fontId="30" fillId="0" borderId="29" xfId="1" applyFont="1" applyBorder="1" applyAlignment="1">
      <alignment horizontal="left" vertical="center"/>
    </xf>
    <xf numFmtId="0" fontId="12" fillId="0" borderId="30" xfId="4" applyNumberFormat="1" applyFont="1" applyFill="1" applyBorder="1" applyAlignment="1">
      <alignment horizontal="left" vertical="center"/>
    </xf>
    <xf numFmtId="0" fontId="50" fillId="12" borderId="0" xfId="1" applyFont="1" applyFill="1"/>
    <xf numFmtId="44" fontId="49" fillId="12" borderId="0" xfId="1" applyNumberFormat="1" applyFont="1" applyFill="1"/>
    <xf numFmtId="44" fontId="54" fillId="12" borderId="0" xfId="1" applyNumberFormat="1" applyFont="1" applyFill="1"/>
    <xf numFmtId="0" fontId="15" fillId="14" borderId="30" xfId="1" applyFont="1" applyFill="1" applyBorder="1" applyAlignment="1">
      <alignment horizontal="center" vertical="center"/>
    </xf>
    <xf numFmtId="44" fontId="15" fillId="14" borderId="42" xfId="1" applyNumberFormat="1" applyFont="1" applyFill="1" applyBorder="1" applyAlignment="1">
      <alignment horizontal="center" vertical="center"/>
    </xf>
    <xf numFmtId="0" fontId="15" fillId="14" borderId="33" xfId="1" applyFont="1" applyFill="1" applyBorder="1" applyAlignment="1">
      <alignment horizontal="center" vertical="center"/>
    </xf>
    <xf numFmtId="44" fontId="15" fillId="14" borderId="30" xfId="1" applyNumberFormat="1" applyFont="1" applyFill="1" applyBorder="1" applyAlignment="1">
      <alignment horizontal="center" vertical="center"/>
    </xf>
    <xf numFmtId="0" fontId="15" fillId="15" borderId="30" xfId="1" applyFont="1" applyFill="1" applyBorder="1" applyAlignment="1">
      <alignment horizontal="center" vertical="center"/>
    </xf>
    <xf numFmtId="44" fontId="15" fillId="15" borderId="42" xfId="1" applyNumberFormat="1" applyFont="1" applyFill="1" applyBorder="1" applyAlignment="1">
      <alignment horizontal="center" vertical="center"/>
    </xf>
    <xf numFmtId="0" fontId="15" fillId="15" borderId="33" xfId="1" applyFont="1" applyFill="1" applyBorder="1" applyAlignment="1">
      <alignment horizontal="center" vertical="center"/>
    </xf>
    <xf numFmtId="44" fontId="15" fillId="15" borderId="30" xfId="1" applyNumberFormat="1" applyFont="1" applyFill="1" applyBorder="1" applyAlignment="1">
      <alignment horizontal="center" vertical="center"/>
    </xf>
    <xf numFmtId="0" fontId="8" fillId="0" borderId="76" xfId="1" applyFont="1" applyBorder="1" applyAlignment="1">
      <alignment horizontal="center" vertical="center" wrapText="1"/>
    </xf>
    <xf numFmtId="0" fontId="48" fillId="0" borderId="75" xfId="0" applyFont="1" applyBorder="1"/>
    <xf numFmtId="0" fontId="0" fillId="0" borderId="0" xfId="0" applyAlignment="1">
      <alignment horizontal="left" vertical="top" wrapText="1"/>
    </xf>
    <xf numFmtId="0" fontId="25" fillId="0" borderId="31" xfId="1" applyFont="1" applyBorder="1" applyAlignment="1">
      <alignment horizontal="center" vertical="center"/>
    </xf>
    <xf numFmtId="0" fontId="25" fillId="0" borderId="36" xfId="1" applyFont="1" applyBorder="1" applyAlignment="1">
      <alignment horizontal="center" vertical="center"/>
    </xf>
    <xf numFmtId="0" fontId="25" fillId="0" borderId="73" xfId="1" applyFont="1" applyBorder="1" applyAlignment="1">
      <alignment horizontal="center" vertical="center"/>
    </xf>
    <xf numFmtId="0" fontId="21" fillId="9" borderId="0" xfId="1" applyFont="1" applyFill="1" applyAlignment="1">
      <alignment horizontal="center" vertical="center" wrapText="1"/>
    </xf>
    <xf numFmtId="0" fontId="22" fillId="9" borderId="0" xfId="0" applyFont="1" applyFill="1" applyAlignment="1">
      <alignment horizontal="center" vertical="center"/>
    </xf>
    <xf numFmtId="0" fontId="3" fillId="0" borderId="26" xfId="1" applyFont="1" applyBorder="1" applyAlignment="1">
      <alignment horizontal="center" vertical="center"/>
    </xf>
    <xf numFmtId="0" fontId="3" fillId="0" borderId="0" xfId="1" applyFont="1" applyAlignment="1">
      <alignment horizontal="center" vertical="center"/>
    </xf>
    <xf numFmtId="0" fontId="5" fillId="0" borderId="0" xfId="1" applyFont="1" applyAlignment="1">
      <alignment horizontal="left" wrapText="1"/>
    </xf>
    <xf numFmtId="0" fontId="6" fillId="0" borderId="0" xfId="1" applyFont="1"/>
    <xf numFmtId="0" fontId="9" fillId="2" borderId="0" xfId="1" applyFont="1" applyFill="1" applyAlignment="1">
      <alignment horizontal="center" vertical="center"/>
    </xf>
    <xf numFmtId="0" fontId="9" fillId="2" borderId="0" xfId="0" applyFont="1" applyFill="1" applyAlignment="1">
      <alignment horizontal="center" vertical="center"/>
    </xf>
    <xf numFmtId="0" fontId="7" fillId="5" borderId="4" xfId="1" applyFont="1" applyFill="1" applyBorder="1" applyAlignment="1">
      <alignment horizontal="center" vertical="center" wrapText="1" readingOrder="1"/>
    </xf>
    <xf numFmtId="0" fontId="7" fillId="5" borderId="7" xfId="1" applyFont="1" applyFill="1" applyBorder="1" applyAlignment="1">
      <alignment horizontal="center" vertical="center" wrapText="1" readingOrder="1"/>
    </xf>
    <xf numFmtId="0" fontId="7" fillId="5" borderId="10" xfId="1" applyFont="1" applyFill="1" applyBorder="1" applyAlignment="1">
      <alignment horizontal="center" vertical="center" wrapText="1" readingOrder="1"/>
    </xf>
    <xf numFmtId="0" fontId="7" fillId="5" borderId="18" xfId="1" applyFont="1" applyFill="1" applyBorder="1" applyAlignment="1">
      <alignment horizontal="center" vertical="center" readingOrder="1"/>
    </xf>
    <xf numFmtId="0" fontId="7" fillId="5" borderId="0" xfId="1" applyFont="1" applyFill="1" applyAlignment="1">
      <alignment horizontal="center" vertical="center" readingOrder="1"/>
    </xf>
    <xf numFmtId="0" fontId="7" fillId="5" borderId="26" xfId="1" applyFont="1" applyFill="1" applyBorder="1" applyAlignment="1">
      <alignment horizontal="center" vertical="center" readingOrder="1"/>
    </xf>
    <xf numFmtId="0" fontId="7" fillId="5" borderId="41" xfId="1" applyFont="1" applyFill="1" applyBorder="1" applyAlignment="1">
      <alignment horizontal="center" vertical="center" wrapText="1" readingOrder="1"/>
    </xf>
    <xf numFmtId="0" fontId="7" fillId="5" borderId="35" xfId="1" applyFont="1" applyFill="1" applyBorder="1" applyAlignment="1">
      <alignment horizontal="center" vertical="center" wrapText="1" readingOrder="1"/>
    </xf>
    <xf numFmtId="0" fontId="7" fillId="5" borderId="28" xfId="1" applyFont="1" applyFill="1" applyBorder="1" applyAlignment="1">
      <alignment horizontal="center" vertical="center" wrapText="1" readingOrder="1"/>
    </xf>
    <xf numFmtId="0" fontId="9" fillId="2" borderId="20" xfId="1" applyFont="1" applyFill="1" applyBorder="1" applyAlignment="1">
      <alignment horizontal="center" vertical="center"/>
    </xf>
    <xf numFmtId="0" fontId="18" fillId="2" borderId="0" xfId="0" applyFont="1" applyFill="1"/>
    <xf numFmtId="0" fontId="18" fillId="2" borderId="21" xfId="0" applyFont="1" applyFill="1" applyBorder="1"/>
    <xf numFmtId="0" fontId="9" fillId="2" borderId="0" xfId="1" applyFont="1" applyFill="1" applyAlignment="1">
      <alignment horizontal="center" vertical="center" wrapText="1"/>
    </xf>
    <xf numFmtId="0" fontId="15" fillId="14" borderId="29" xfId="1" applyFont="1" applyFill="1" applyBorder="1" applyAlignment="1">
      <alignment horizontal="left" vertical="center"/>
    </xf>
    <xf numFmtId="0" fontId="15" fillId="14" borderId="5" xfId="1" applyFont="1" applyFill="1" applyBorder="1" applyAlignment="1">
      <alignment horizontal="left" vertical="center"/>
    </xf>
    <xf numFmtId="0" fontId="15" fillId="0" borderId="20" xfId="1" applyFont="1" applyBorder="1" applyAlignment="1">
      <alignment horizontal="left" vertical="center" wrapText="1"/>
    </xf>
    <xf numFmtId="0" fontId="15" fillId="0" borderId="0" xfId="1" applyFont="1" applyAlignment="1">
      <alignment horizontal="left" vertical="center" wrapText="1"/>
    </xf>
    <xf numFmtId="44" fontId="28" fillId="13" borderId="32" xfId="1" applyNumberFormat="1" applyFont="1" applyFill="1" applyBorder="1" applyAlignment="1">
      <alignment horizontal="center" vertical="center"/>
    </xf>
    <xf numFmtId="44" fontId="28" fillId="13" borderId="43" xfId="1" applyNumberFormat="1" applyFont="1" applyFill="1" applyBorder="1" applyAlignment="1">
      <alignment horizontal="center" vertical="center"/>
    </xf>
    <xf numFmtId="44" fontId="28" fillId="13" borderId="44" xfId="1" applyNumberFormat="1" applyFont="1" applyFill="1" applyBorder="1" applyAlignment="1">
      <alignment horizontal="center" vertical="center"/>
    </xf>
    <xf numFmtId="0" fontId="15" fillId="14" borderId="29" xfId="1" applyFont="1" applyFill="1" applyBorder="1" applyAlignment="1">
      <alignment horizontal="center" vertical="center"/>
    </xf>
    <xf numFmtId="0" fontId="15" fillId="14" borderId="5" xfId="1" applyFont="1" applyFill="1" applyBorder="1" applyAlignment="1">
      <alignment horizontal="center" vertical="center"/>
    </xf>
    <xf numFmtId="44" fontId="12" fillId="0" borderId="50" xfId="1" applyNumberFormat="1" applyFont="1" applyBorder="1" applyAlignment="1">
      <alignment horizontal="center" vertical="center"/>
    </xf>
    <xf numFmtId="44" fontId="12" fillId="0" borderId="51" xfId="1" applyNumberFormat="1" applyFont="1" applyBorder="1" applyAlignment="1">
      <alignment horizontal="center" vertical="center"/>
    </xf>
    <xf numFmtId="44" fontId="12" fillId="0" borderId="52" xfId="1" applyNumberFormat="1" applyFont="1" applyBorder="1" applyAlignment="1">
      <alignment horizontal="center" vertical="center"/>
    </xf>
    <xf numFmtId="44" fontId="12" fillId="0" borderId="53" xfId="1" applyNumberFormat="1" applyFont="1" applyBorder="1" applyAlignment="1">
      <alignment horizontal="center" vertical="center"/>
    </xf>
    <xf numFmtId="44" fontId="12" fillId="0" borderId="54" xfId="1" applyNumberFormat="1" applyFont="1" applyBorder="1" applyAlignment="1">
      <alignment horizontal="center" vertical="center"/>
    </xf>
    <xf numFmtId="44" fontId="12" fillId="0" borderId="55" xfId="1" applyNumberFormat="1" applyFont="1" applyBorder="1" applyAlignment="1">
      <alignment horizontal="center" vertical="center"/>
    </xf>
    <xf numFmtId="44" fontId="12" fillId="0" borderId="56" xfId="1" applyNumberFormat="1" applyFont="1" applyBorder="1" applyAlignment="1">
      <alignment horizontal="center" vertical="center"/>
    </xf>
    <xf numFmtId="44" fontId="12" fillId="0" borderId="57" xfId="1" applyNumberFormat="1" applyFont="1" applyBorder="1" applyAlignment="1">
      <alignment horizontal="center" vertical="center"/>
    </xf>
    <xf numFmtId="44" fontId="12" fillId="0" borderId="58" xfId="1" applyNumberFormat="1" applyFont="1" applyBorder="1" applyAlignment="1">
      <alignment horizontal="center" vertical="center"/>
    </xf>
    <xf numFmtId="0" fontId="26" fillId="0" borderId="0" xfId="1" applyFont="1" applyAlignment="1">
      <alignment horizontal="center" vertical="center" wrapText="1"/>
    </xf>
    <xf numFmtId="0" fontId="9" fillId="11" borderId="20" xfId="1" applyFont="1" applyFill="1" applyBorder="1" applyAlignment="1">
      <alignment horizontal="center" vertical="center"/>
    </xf>
    <xf numFmtId="0" fontId="9" fillId="11" borderId="0" xfId="1" applyFont="1" applyFill="1" applyAlignment="1">
      <alignment horizontal="center" vertical="center"/>
    </xf>
    <xf numFmtId="0" fontId="15" fillId="15" borderId="29" xfId="1" applyFont="1" applyFill="1" applyBorder="1" applyAlignment="1">
      <alignment horizontal="center" vertical="center"/>
    </xf>
    <xf numFmtId="0" fontId="15" fillId="15" borderId="5" xfId="1" applyFont="1" applyFill="1" applyBorder="1" applyAlignment="1">
      <alignment horizontal="center" vertical="center"/>
    </xf>
    <xf numFmtId="44" fontId="12" fillId="0" borderId="59" xfId="1" applyNumberFormat="1" applyFont="1" applyBorder="1" applyAlignment="1">
      <alignment horizontal="center" vertical="center"/>
    </xf>
    <xf numFmtId="44" fontId="12" fillId="0" borderId="60" xfId="1" applyNumberFormat="1" applyFont="1" applyBorder="1" applyAlignment="1">
      <alignment horizontal="center" vertical="center"/>
    </xf>
    <xf numFmtId="44" fontId="12" fillId="0" borderId="49" xfId="1" applyNumberFormat="1" applyFont="1" applyBorder="1" applyAlignment="1">
      <alignment horizontal="center" vertical="center"/>
    </xf>
    <xf numFmtId="44" fontId="12" fillId="0" borderId="48" xfId="1" applyNumberFormat="1" applyFont="1" applyBorder="1" applyAlignment="1">
      <alignment horizontal="center" vertical="center"/>
    </xf>
    <xf numFmtId="44" fontId="12" fillId="0" borderId="61" xfId="1" applyNumberFormat="1" applyFont="1" applyBorder="1" applyAlignment="1">
      <alignment horizontal="center" vertical="center"/>
    </xf>
    <xf numFmtId="44" fontId="12" fillId="0" borderId="62" xfId="1" applyNumberFormat="1" applyFont="1" applyBorder="1" applyAlignment="1">
      <alignment horizontal="center" vertical="center"/>
    </xf>
    <xf numFmtId="44" fontId="12" fillId="0" borderId="5" xfId="1" applyNumberFormat="1" applyFont="1" applyBorder="1" applyAlignment="1">
      <alignment horizontal="center" vertical="center"/>
    </xf>
    <xf numFmtId="0" fontId="12" fillId="0" borderId="5" xfId="1" applyFont="1" applyBorder="1" applyAlignment="1">
      <alignment horizontal="center" vertical="center" wrapText="1"/>
    </xf>
    <xf numFmtId="44" fontId="12" fillId="0" borderId="64" xfId="1" applyNumberFormat="1" applyFont="1" applyBorder="1" applyAlignment="1">
      <alignment horizontal="center" vertical="center"/>
    </xf>
    <xf numFmtId="44" fontId="12" fillId="0" borderId="65" xfId="1" applyNumberFormat="1" applyFont="1" applyBorder="1" applyAlignment="1">
      <alignment horizontal="center" vertical="center"/>
    </xf>
    <xf numFmtId="44" fontId="12" fillId="0" borderId="66" xfId="1" applyNumberFormat="1" applyFont="1" applyBorder="1" applyAlignment="1">
      <alignment horizontal="center" vertical="center"/>
    </xf>
    <xf numFmtId="44" fontId="12" fillId="0" borderId="63" xfId="1" applyNumberFormat="1" applyFont="1" applyBorder="1" applyAlignment="1">
      <alignment horizontal="center" vertical="center"/>
    </xf>
    <xf numFmtId="44" fontId="12" fillId="0" borderId="67" xfId="1" applyNumberFormat="1" applyFont="1" applyBorder="1" applyAlignment="1">
      <alignment horizontal="center" vertical="center"/>
    </xf>
    <xf numFmtId="44" fontId="12" fillId="0" borderId="68" xfId="1" applyNumberFormat="1" applyFont="1" applyBorder="1" applyAlignment="1">
      <alignment horizontal="center" vertical="center"/>
    </xf>
    <xf numFmtId="0" fontId="12" fillId="0" borderId="31"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8" xfId="1" applyFont="1" applyBorder="1" applyAlignment="1">
      <alignment horizontal="center" vertical="center"/>
    </xf>
    <xf numFmtId="0" fontId="12" fillId="0" borderId="14" xfId="1" applyFont="1" applyBorder="1" applyAlignment="1">
      <alignment horizontal="center" vertical="center"/>
    </xf>
    <xf numFmtId="0" fontId="12" fillId="0" borderId="46" xfId="1" applyFont="1" applyBorder="1" applyAlignment="1">
      <alignment horizontal="center" vertical="center"/>
    </xf>
    <xf numFmtId="0" fontId="28" fillId="13" borderId="19" xfId="1" applyFont="1" applyFill="1" applyBorder="1" applyAlignment="1">
      <alignment horizontal="center" vertical="center"/>
    </xf>
    <xf numFmtId="0" fontId="28" fillId="13" borderId="11" xfId="1" applyFont="1" applyFill="1" applyBorder="1" applyAlignment="1">
      <alignment horizontal="center" vertical="center"/>
    </xf>
    <xf numFmtId="0" fontId="25" fillId="0" borderId="0" xfId="1" applyFont="1" applyAlignment="1">
      <alignment horizontal="center" vertical="center"/>
    </xf>
    <xf numFmtId="0" fontId="56" fillId="0" borderId="0" xfId="1" applyFont="1" applyAlignment="1">
      <alignment horizontal="center" vertical="center" wrapText="1"/>
    </xf>
    <xf numFmtId="0" fontId="55" fillId="0" borderId="0" xfId="1" applyFont="1" applyAlignment="1">
      <alignment horizontal="center" vertical="center"/>
    </xf>
    <xf numFmtId="0" fontId="15" fillId="0" borderId="29" xfId="1" applyFont="1" applyBorder="1" applyAlignment="1">
      <alignment horizontal="left" vertical="center"/>
    </xf>
    <xf numFmtId="0" fontId="15" fillId="0" borderId="5" xfId="1" applyFont="1" applyBorder="1" applyAlignment="1">
      <alignment horizontal="left" vertical="center"/>
    </xf>
    <xf numFmtId="0" fontId="3" fillId="0" borderId="0" xfId="2" applyFont="1" applyAlignment="1">
      <alignment horizontal="center" vertical="center" wrapText="1"/>
    </xf>
    <xf numFmtId="0" fontId="33" fillId="0" borderId="0" xfId="2" applyFont="1" applyAlignment="1">
      <alignment horizontal="center"/>
    </xf>
    <xf numFmtId="0" fontId="43" fillId="0" borderId="0" xfId="0" applyFont="1" applyAlignment="1">
      <alignment wrapText="1"/>
    </xf>
    <xf numFmtId="0" fontId="3" fillId="0" borderId="0" xfId="0" applyFont="1" applyAlignment="1">
      <alignment horizontal="center" vertical="center" wrapText="1"/>
    </xf>
    <xf numFmtId="0" fontId="15" fillId="7" borderId="0" xfId="1" applyFont="1" applyFill="1" applyAlignment="1">
      <alignment horizontal="left" wrapText="1"/>
    </xf>
    <xf numFmtId="0" fontId="20" fillId="7" borderId="0" xfId="0" applyFont="1" applyFill="1"/>
    <xf numFmtId="0" fontId="15" fillId="5" borderId="22" xfId="1" applyFont="1" applyFill="1" applyBorder="1" applyAlignment="1">
      <alignment horizontal="center" vertical="center" wrapText="1"/>
    </xf>
    <xf numFmtId="0" fontId="15" fillId="5" borderId="23" xfId="1" applyFont="1" applyFill="1" applyBorder="1" applyAlignment="1">
      <alignment horizontal="center" vertical="center" wrapText="1" readingOrder="1"/>
    </xf>
    <xf numFmtId="0" fontId="58" fillId="0" borderId="24" xfId="0" applyFont="1" applyBorder="1" applyAlignment="1">
      <alignment horizontal="center" vertical="center" wrapText="1" readingOrder="1"/>
    </xf>
  </cellXfs>
  <cellStyles count="6">
    <cellStyle name="Comma" xfId="4" builtinId="3"/>
    <cellStyle name="Normal" xfId="0" builtinId="0"/>
    <cellStyle name="Normal 2" xfId="1" xr:uid="{00000000-0005-0000-0000-000001000000}"/>
    <cellStyle name="Normal 2 2" xfId="2" xr:uid="{00000000-0005-0000-0000-000002000000}"/>
    <cellStyle name="Normal 3" xfId="3" xr:uid="{00000000-0005-0000-0000-000003000000}"/>
    <cellStyle name="Percent" xfId="5" builtinId="5"/>
  </cellStyles>
  <dxfs count="2">
    <dxf>
      <font>
        <color rgb="FF00B050"/>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sabelle de la Charlerie" id="{AE34A295-0058-458F-9B31-5B46D6BFF110}" userId="8364825047bb416a" providerId="Windows Live"/>
  <person displayName="Benjamin Lelubre" id="{1F39556E-335B-44AA-8080-C5D53E6873FE}" userId="S::Benjamin.Lelubre@mobius.eu::0103557e-2a49-4b14-8ad4-9e208d0a0dcf" providerId="AD"/>
  <person displayName="Muriel Baltes (SPF Santé Publique - FOD Volksgezondheid)" id="{4B76D9BD-59C9-4495-BFF4-271DFA8EAF02}" userId="S::muriel.baltes@health.fgov.be::873849e5-c9ec-47db-a972-55cb4536fb2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2-05-29T08:05:53.02" personId="{AE34A295-0058-458F-9B31-5B46D6BFF110}" id="{21A745D3-0B9B-4C98-AA94-DE9CD8783432}">
    <text>est le total des interventions nécéssitant une hospiatlisation et des interventions OneDay</text>
  </threadedComment>
  <threadedComment ref="A11" dT="2022-07-27T09:24:51.41" personId="{4B76D9BD-59C9-4495-BFF4-271DFA8EAF02}" id="{13BC274A-DBDF-4961-B33C-CD29A63493AF}" parentId="{21A745D3-0B9B-4C98-AA94-DE9CD8783432}">
    <text>is het totale aantal interventies dat nodig is bij een hospitalisatie en OneDay-interventies</text>
  </threadedComment>
  <threadedComment ref="A13" dT="2022-05-29T08:04:52.81" personId="{AE34A295-0058-458F-9B31-5B46D6BFF110}" id="{38CF4820-8518-4033-8FA9-18C7CB6CA559}">
    <text>Toutes spécialités confondues. En cas d'utlisation de DM restérilisés, Merci spécifier le nombre de consultations hors site en ajoutant les lignes nécessaires.</text>
  </threadedComment>
  <threadedComment ref="A13" dT="2022-07-27T09:25:04.78" personId="{4B76D9BD-59C9-4495-BFF4-271DFA8EAF02}" id="{6CADD60E-E4D8-460D-BF5A-08C3BCE6E73B}" parentId="{38CF4820-8518-4033-8FA9-18C7CB6CA559}">
    <text>Alle specialiteiten samen. Gelieve bij gebruik van gehersteriliseerde MH het aantal consultaties buiten de site aan te geven door de nodige lijnen toe te voegen.</text>
  </threadedComment>
</ThreadedComments>
</file>

<file path=xl/threadedComments/threadedComment2.xml><?xml version="1.0" encoding="utf-8"?>
<ThreadedComments xmlns="http://schemas.microsoft.com/office/spreadsheetml/2018/threadedcomments" xmlns:x="http://schemas.openxmlformats.org/spreadsheetml/2006/main">
  <threadedComment ref="A9" dT="2022-05-29T08:12:55.97" personId="{AE34A295-0058-458F-9B31-5B46D6BFF110}" id="{9A7DFA5D-4B0B-41BB-BEB3-7D0941359B65}">
    <text>Compter le nombre de DM. Un DM démontable en trois parties compte pour 3 DM; chaque implant compte pour 1</text>
  </threadedComment>
  <threadedComment ref="A9" dT="2022-07-27T09:27:33.13" personId="{4B76D9BD-59C9-4495-BFF4-271DFA8EAF02}" id="{D634A913-807E-4BA0-BFDB-BE2DDAE9E3A6}" parentId="{9A7DFA5D-4B0B-41BB-BEB3-7D0941359B65}">
    <text>Tel het aantal MH. Een MH dat in drie delen kan worden gedemonteerd, wordt geteld als drie MH; elk implantaat wordt afzonderlijk geteld</text>
  </threadedComment>
  <threadedComment ref="A14" dT="2022-05-29T08:14:11.98" personId="{AE34A295-0058-458F-9B31-5B46D6BFF110}" id="{217471F7-23CD-4AAD-90BE-80E9DA7CCA58}">
    <text>On entends ici les DM liés à la chirurgie robotique</text>
  </threadedComment>
  <threadedComment ref="A14" dT="2022-07-27T09:27:47.86" personId="{4B76D9BD-59C9-4495-BFF4-271DFA8EAF02}" id="{6A8BB411-0720-41E2-B0CD-FAAD5E4206A0}" parentId="{217471F7-23CD-4AAD-90BE-80E9DA7CCA58}">
    <text>Hieronder vallen de MH die verband houden met robotchirurgie</text>
  </threadedComment>
  <threadedComment ref="A15" dT="2022-05-29T08:15:26.68" personId="{AE34A295-0058-458F-9B31-5B46D6BFF110}" id="{1EE13C6C-2804-405C-AEF8-91F55EFFB92A}">
    <text>Compter les DM lavés et désinfectés qui ne nécessite pas de stérilisation. (ballons de respirateur du quartier opératoire, bassins de lit, pannes,...
N'est pas inclus l'endoscopie même si le retraitement est effectuer par le personnel de la stérilisation centrale</text>
  </threadedComment>
  <threadedComment ref="A15" dT="2022-07-27T09:28:01.30" personId="{4B76D9BD-59C9-4495-BFF4-271DFA8EAF02}" id="{D9754F43-1D41-48AA-9FC8-A95CB8263B83}" parentId="{1EE13C6C-2804-405C-AEF8-91F55EFFB92A}">
    <text>Tel de MH die zijn gewassen en ontsmet, maar die niet gesteriliseerd hoeven te worden (ademhalingsballonnen van het operatiekwartier, bedpannen, ondersteken, enz.</text>
  </threadedComment>
  <threadedComment ref="A15" dT="2022-07-27T09:29:11.93" personId="{4B76D9BD-59C9-4495-BFF4-271DFA8EAF02}" id="{D9EA905F-CCD4-4BE4-9155-41296A0C332F}" parentId="{1EE13C6C-2804-405C-AEF8-91F55EFFB92A}">
    <text>De endoscopie is niet inbegrepen, zelfs niet als de herwerking wordt uitgevoerd door het personeel van het sterilisatiecentrum.</text>
  </threadedComment>
  <threadedComment ref="A16" dT="2022-05-29T08:16:50.43" personId="{AE34A295-0058-458F-9B31-5B46D6BFF110}" id="{A070C679-C3EE-4451-928C-514321E5D606}">
    <text>Tout les DM stérilisés destinés aux services médicotechniques hors bloc op</text>
  </threadedComment>
  <threadedComment ref="A16" dT="2022-07-27T09:29:26.76" personId="{4B76D9BD-59C9-4495-BFF4-271DFA8EAF02}" id="{FA5C8E5C-B1B4-49F5-A488-4B9AC6EDF066}" parentId="{A070C679-C3EE-4451-928C-514321E5D606}">
    <text>Alle gesteriliseerde MH voor de medisch-technische diensten buiten de operatiekamer</text>
  </threadedComment>
  <threadedComment ref="A20" dT="2022-05-29T08:17:10.26" personId="{AE34A295-0058-458F-9B31-5B46D6BFF110}" id="{CBC329FD-96B8-4258-B234-57F8FFEC82F7}">
    <text>Soins intensifs = hospiatlisation</text>
  </threadedComment>
  <threadedComment ref="A20" dT="2022-07-27T09:29:39.32" personId="{4B76D9BD-59C9-4495-BFF4-271DFA8EAF02}" id="{1E831F38-690D-4B85-8779-B501F454B128}" parentId="{CBC329FD-96B8-4258-B234-57F8FFEC82F7}">
    <text>Intensieve zorgen = hospitalisatie</text>
  </threadedComment>
</ThreadedComments>
</file>

<file path=xl/threadedComments/threadedComment3.xml><?xml version="1.0" encoding="utf-8"?>
<ThreadedComments xmlns="http://schemas.microsoft.com/office/spreadsheetml/2018/threadedcomments" xmlns:x="http://schemas.openxmlformats.org/spreadsheetml/2006/main">
  <threadedComment ref="A5" dT="2022-05-23T04:31:58.03" personId="{1F39556E-335B-44AA-8080-C5D53E6873FE}" id="{A0F01930-175C-44BD-9EC2-98925EFF2EF7}">
    <text>Reprend les coûts en personnel au sein du service de stérilisation. On exclu les coûts indirects (personnel des services généraux,...)</text>
  </threadedComment>
  <threadedComment ref="A5" dT="2022-07-28T11:51:02.00" personId="{4B76D9BD-59C9-4495-BFF4-271DFA8EAF02}" id="{F2F8BB2F-089C-481A-A3B9-14BED1A7B3DD}" parentId="{A0F01930-175C-44BD-9EC2-98925EFF2EF7}">
    <text>Vermeld de personeelskosten binnen de sterilisatiedienst Indirecte kosten zijn niet inbegrepen (personeel van algemene diensten, enz.)</text>
  </threadedComment>
  <threadedComment ref="A23" dT="2022-05-23T04:33:44.48" personId="{1F39556E-335B-44AA-8080-C5D53E6873FE}" id="{59E57B56-E781-4FB6-A09F-CDD6ED9AD28B}">
    <text>Reprend tous les achats réalisés par et pour le service de stérilisation.</text>
  </threadedComment>
  <threadedComment ref="A23" dT="2022-07-28T11:51:12.13" personId="{4B76D9BD-59C9-4495-BFF4-271DFA8EAF02}" id="{D44F9EF5-0E22-46FA-9B39-FCD8D3864736}" parentId="{59E57B56-E781-4FB6-A09F-CDD6ED9AD28B}">
    <text>Vermeld alle door en voor de sterilisatiedienst uitgevoerde aankopen.</text>
  </threadedComment>
  <threadedComment ref="A62" dT="2022-05-23T04:37:03.55" personId="{1F39556E-335B-44AA-8080-C5D53E6873FE}" id="{86DBE5E2-D128-405A-A6F6-713D84919B10}">
    <text>Si vous avez la consommation et les coûts directe de l'energie (compteurs séparés), c'est plus précis. 
Dans cas contraire, intégrez le montant au prorata des superficies de la stérilisation</text>
  </threadedComment>
  <threadedComment ref="A62" dT="2022-07-28T11:51:48.44" personId="{4B76D9BD-59C9-4495-BFF4-271DFA8EAF02}" id="{550ABD2A-E2C2-44C5-A941-DC7BC6F0B3C0}" parentId="{86DBE5E2-D128-405A-A6F6-713D84919B10}">
    <text>Als u over het verbruik en de directe kosten van energie beschikt (gescheiden meters), is dit nauwkeuriger.  Indien niet, vermeld dan het bedrag pro rata van de oppervlakten van sterilisatie</text>
  </threadedComment>
  <threadedComment ref="B94" dT="2022-05-23T04:28:31.51" personId="{1F39556E-335B-44AA-8080-C5D53E6873FE}" id="{6176FA16-7EFA-4B9E-AD14-1A79D3795547}">
    <text>la durée d'amortissement prévue pour un Autolaveur: 8 ans
Autaclave: 15 ans</text>
  </threadedComment>
  <threadedComment ref="A118" dT="2022-05-23T04:43:36.79" personId="{1F39556E-335B-44AA-8080-C5D53E6873FE}" id="{2BF321F3-AB67-4655-BD79-2ABCA357BD56}">
    <text>Reprend toutes les recettes engendrées par l'activité de stérilisation. Par ex: la stérilisation pour une autre institution</text>
  </threadedComment>
  <threadedComment ref="A118" dT="2022-07-28T11:52:15.07" personId="{4B76D9BD-59C9-4495-BFF4-271DFA8EAF02}" id="{BB081C54-9886-4700-9CB4-6C6A55483C0B}" parentId="{2BF321F3-AB67-4655-BD79-2ABCA357BD56}">
    <text>Vermeld alle inkomsten die door de sterilisatieactiviteiten worden gegenereerd. Bv.: sterilisatie door een andere instelling</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49192-762D-45FD-B9C4-094862484015}">
  <dimension ref="A1:H3"/>
  <sheetViews>
    <sheetView workbookViewId="0">
      <selection sqref="A1:H1"/>
    </sheetView>
  </sheetViews>
  <sheetFormatPr defaultColWidth="11.42578125" defaultRowHeight="15" x14ac:dyDescent="0.25"/>
  <cols>
    <col min="1" max="1" width="95.42578125" customWidth="1"/>
  </cols>
  <sheetData>
    <row r="1" spans="1:8" ht="300" customHeight="1" x14ac:dyDescent="0.25">
      <c r="A1" s="235" t="s">
        <v>213</v>
      </c>
      <c r="B1" s="235"/>
      <c r="C1" s="235"/>
      <c r="D1" s="235"/>
      <c r="E1" s="235"/>
      <c r="F1" s="235"/>
      <c r="G1" s="235"/>
      <c r="H1" s="235"/>
    </row>
    <row r="3" spans="1:8" ht="165" x14ac:dyDescent="0.25">
      <c r="A3" s="157" t="s">
        <v>55</v>
      </c>
    </row>
  </sheetData>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workbookViewId="0">
      <selection activeCell="E2" sqref="E2"/>
    </sheetView>
  </sheetViews>
  <sheetFormatPr defaultColWidth="11.42578125" defaultRowHeight="15" x14ac:dyDescent="0.25"/>
  <cols>
    <col min="1" max="1" width="4.28515625" customWidth="1"/>
    <col min="2" max="2" width="32.140625" customWidth="1"/>
    <col min="3" max="3" width="20.7109375" customWidth="1"/>
    <col min="4" max="4" width="24.5703125" customWidth="1"/>
    <col min="5" max="5" width="21.5703125" customWidth="1"/>
  </cols>
  <sheetData>
    <row r="1" spans="1:8" ht="28.9" customHeight="1" x14ac:dyDescent="0.25">
      <c r="B1" s="236" t="s">
        <v>56</v>
      </c>
      <c r="C1" s="237"/>
      <c r="D1" s="237"/>
      <c r="E1" s="238"/>
      <c r="F1" s="144"/>
      <c r="G1" s="144"/>
      <c r="H1" s="144"/>
    </row>
    <row r="2" spans="1:8" ht="18.75" x14ac:dyDescent="0.3">
      <c r="B2" s="158" t="s">
        <v>57</v>
      </c>
      <c r="C2" s="159"/>
      <c r="D2" s="159" t="s">
        <v>18</v>
      </c>
      <c r="E2" s="160" t="s">
        <v>207</v>
      </c>
    </row>
    <row r="3" spans="1:8" hidden="1" x14ac:dyDescent="0.25">
      <c r="B3" s="161"/>
      <c r="D3" t="s">
        <v>5</v>
      </c>
      <c r="E3" s="162"/>
      <c r="F3" t="s">
        <v>6</v>
      </c>
    </row>
    <row r="4" spans="1:8" x14ac:dyDescent="0.25">
      <c r="B4" s="163" t="s">
        <v>58</v>
      </c>
      <c r="C4" s="164"/>
      <c r="E4" s="162"/>
    </row>
    <row r="5" spans="1:8" x14ac:dyDescent="0.25">
      <c r="B5" s="161" t="s">
        <v>59</v>
      </c>
      <c r="C5" t="s">
        <v>60</v>
      </c>
      <c r="D5" s="165"/>
      <c r="E5" s="165"/>
    </row>
    <row r="6" spans="1:8" x14ac:dyDescent="0.25">
      <c r="B6" s="161" t="s">
        <v>61</v>
      </c>
      <c r="C6" t="s">
        <v>62</v>
      </c>
      <c r="D6" s="165"/>
      <c r="E6" s="165"/>
    </row>
    <row r="7" spans="1:8" x14ac:dyDescent="0.25">
      <c r="B7" s="163" t="s">
        <v>63</v>
      </c>
      <c r="C7" s="164"/>
      <c r="E7" s="162"/>
    </row>
    <row r="8" spans="1:8" x14ac:dyDescent="0.25">
      <c r="B8" s="161" t="s">
        <v>64</v>
      </c>
      <c r="C8" t="s">
        <v>204</v>
      </c>
      <c r="D8" s="165"/>
      <c r="E8" s="165"/>
    </row>
    <row r="9" spans="1:8" x14ac:dyDescent="0.25">
      <c r="B9" s="166" t="s">
        <v>206</v>
      </c>
      <c r="C9" s="167" t="s">
        <v>65</v>
      </c>
      <c r="D9" s="165"/>
      <c r="E9" s="165"/>
    </row>
    <row r="10" spans="1:8" x14ac:dyDescent="0.25">
      <c r="B10" s="166" t="s">
        <v>205</v>
      </c>
      <c r="C10" s="167" t="s">
        <v>65</v>
      </c>
      <c r="D10" s="165"/>
      <c r="E10" s="165"/>
    </row>
    <row r="11" spans="1:8" x14ac:dyDescent="0.25">
      <c r="B11" s="166" t="s">
        <v>66</v>
      </c>
      <c r="C11" s="167" t="s">
        <v>65</v>
      </c>
      <c r="D11" s="165">
        <f>SUM(D9:D10)</f>
        <v>0</v>
      </c>
      <c r="E11" s="165"/>
    </row>
    <row r="12" spans="1:8" x14ac:dyDescent="0.25">
      <c r="B12" s="163" t="s">
        <v>67</v>
      </c>
      <c r="C12" s="164"/>
      <c r="E12" s="162"/>
    </row>
    <row r="13" spans="1:8" x14ac:dyDescent="0.25">
      <c r="B13" s="161" t="s">
        <v>68</v>
      </c>
      <c r="C13" t="s">
        <v>69</v>
      </c>
      <c r="D13" s="165"/>
      <c r="E13" s="165"/>
    </row>
    <row r="14" spans="1:8" x14ac:dyDescent="0.25">
      <c r="B14" s="166" t="s">
        <v>70</v>
      </c>
      <c r="C14" t="s">
        <v>69</v>
      </c>
      <c r="D14" s="165"/>
      <c r="E14" s="165"/>
    </row>
    <row r="15" spans="1:8" x14ac:dyDescent="0.25">
      <c r="B15" s="166" t="s">
        <v>71</v>
      </c>
      <c r="C15" t="s">
        <v>69</v>
      </c>
      <c r="D15" s="165"/>
      <c r="E15" s="165"/>
    </row>
    <row r="16" spans="1:8" x14ac:dyDescent="0.25">
      <c r="B16" s="166" t="s">
        <v>72</v>
      </c>
      <c r="C16" t="s">
        <v>69</v>
      </c>
      <c r="D16" s="165"/>
      <c r="E16" s="165"/>
    </row>
  </sheetData>
  <mergeCells count="1">
    <mergeCell ref="B1:E1"/>
  </mergeCells>
  <phoneticPr fontId="51"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2"/>
  <sheetViews>
    <sheetView zoomScale="70" zoomScaleNormal="70" workbookViewId="0">
      <selection activeCell="B1" sqref="B1:F2"/>
    </sheetView>
  </sheetViews>
  <sheetFormatPr defaultColWidth="11.28515625" defaultRowHeight="12.75" x14ac:dyDescent="0.2"/>
  <cols>
    <col min="1" max="1" width="4.42578125" style="1" customWidth="1"/>
    <col min="2" max="2" width="32.7109375" style="48" customWidth="1"/>
    <col min="3" max="3" width="64.28515625" style="49" customWidth="1"/>
    <col min="4" max="4" width="22.7109375" style="48" customWidth="1"/>
    <col min="5" max="6" width="20.7109375" style="50" customWidth="1"/>
    <col min="7" max="16384" width="11.28515625" style="1"/>
  </cols>
  <sheetData>
    <row r="1" spans="1:8" ht="70.5" customHeight="1" x14ac:dyDescent="0.2">
      <c r="B1" s="242" t="s">
        <v>73</v>
      </c>
      <c r="C1" s="242"/>
      <c r="D1" s="242"/>
      <c r="E1" s="242"/>
      <c r="F1" s="242"/>
    </row>
    <row r="2" spans="1:8" ht="6" customHeight="1" x14ac:dyDescent="0.2">
      <c r="B2" s="242"/>
      <c r="C2" s="242"/>
      <c r="D2" s="242"/>
      <c r="E2" s="242"/>
      <c r="F2" s="242"/>
    </row>
    <row r="3" spans="1:8" ht="33.75" customHeight="1" x14ac:dyDescent="0.2">
      <c r="B3" s="1"/>
      <c r="C3" s="2"/>
      <c r="D3" s="1"/>
      <c r="E3" s="3"/>
      <c r="F3" s="3"/>
    </row>
    <row r="4" spans="1:8" x14ac:dyDescent="0.2">
      <c r="B4" s="1"/>
      <c r="C4" s="2"/>
      <c r="D4" s="1"/>
      <c r="E4" s="3"/>
      <c r="F4" s="3"/>
    </row>
    <row r="5" spans="1:8" ht="33.75" customHeight="1" x14ac:dyDescent="0.25">
      <c r="B5" s="1"/>
      <c r="C5" s="243"/>
      <c r="D5" s="244"/>
      <c r="E5" s="244"/>
      <c r="F5" s="244"/>
    </row>
    <row r="6" spans="1:8" ht="33.75" customHeight="1" x14ac:dyDescent="0.25">
      <c r="B6" s="1"/>
      <c r="C6" s="4"/>
      <c r="D6" s="5"/>
      <c r="E6" s="5"/>
      <c r="F6" s="5"/>
    </row>
    <row r="7" spans="1:8" ht="32.25" customHeight="1" thickBot="1" x14ac:dyDescent="0.25">
      <c r="B7" s="245" t="s">
        <v>19</v>
      </c>
      <c r="C7" s="246"/>
      <c r="D7" s="246"/>
      <c r="E7" s="246"/>
      <c r="F7" s="246"/>
    </row>
    <row r="8" spans="1:8" ht="54.75" customHeight="1" x14ac:dyDescent="0.2">
      <c r="B8" s="6" t="s">
        <v>20</v>
      </c>
      <c r="C8" s="7" t="s">
        <v>21</v>
      </c>
      <c r="D8" s="8" t="s">
        <v>22</v>
      </c>
      <c r="E8" s="8" t="s">
        <v>23</v>
      </c>
      <c r="F8" s="9" t="s">
        <v>24</v>
      </c>
    </row>
    <row r="9" spans="1:8" ht="40.15" customHeight="1" x14ac:dyDescent="0.2">
      <c r="B9" s="247" t="s">
        <v>25</v>
      </c>
      <c r="C9" s="10" t="s">
        <v>26</v>
      </c>
      <c r="D9" s="11">
        <v>15</v>
      </c>
      <c r="E9" s="17"/>
      <c r="F9" s="12">
        <f t="shared" ref="F9:F14" si="0">E9*D9</f>
        <v>0</v>
      </c>
      <c r="H9" s="1">
        <v>12</v>
      </c>
    </row>
    <row r="10" spans="1:8" s="5" customFormat="1" ht="40.15" customHeight="1" x14ac:dyDescent="0.2">
      <c r="B10" s="248"/>
      <c r="C10" s="10" t="s">
        <v>27</v>
      </c>
      <c r="D10" s="11">
        <v>30</v>
      </c>
      <c r="E10" s="17"/>
      <c r="F10" s="12">
        <f t="shared" si="0"/>
        <v>0</v>
      </c>
    </row>
    <row r="11" spans="1:8" ht="40.15" customHeight="1" x14ac:dyDescent="0.2">
      <c r="B11" s="248"/>
      <c r="C11" s="10" t="s">
        <v>28</v>
      </c>
      <c r="D11" s="13">
        <v>110</v>
      </c>
      <c r="E11" s="17"/>
      <c r="F11" s="12">
        <f t="shared" si="0"/>
        <v>0</v>
      </c>
    </row>
    <row r="12" spans="1:8" s="14" customFormat="1" ht="40.15" customHeight="1" x14ac:dyDescent="0.2">
      <c r="B12" s="248"/>
      <c r="C12" s="10" t="s">
        <v>29</v>
      </c>
      <c r="D12" s="13">
        <v>160</v>
      </c>
      <c r="E12" s="17"/>
      <c r="F12" s="12">
        <f t="shared" si="0"/>
        <v>0</v>
      </c>
    </row>
    <row r="13" spans="1:8" ht="40.15" customHeight="1" x14ac:dyDescent="0.2">
      <c r="B13" s="248"/>
      <c r="C13" s="15" t="s">
        <v>30</v>
      </c>
      <c r="D13" s="16">
        <v>160</v>
      </c>
      <c r="E13" s="17"/>
      <c r="F13" s="18">
        <f t="shared" si="0"/>
        <v>0</v>
      </c>
    </row>
    <row r="14" spans="1:8" ht="40.15" customHeight="1" x14ac:dyDescent="0.2">
      <c r="B14" s="248"/>
      <c r="C14" s="15" t="s">
        <v>31</v>
      </c>
      <c r="D14" s="16">
        <v>120</v>
      </c>
      <c r="E14" s="17"/>
      <c r="F14" s="18">
        <f t="shared" si="0"/>
        <v>0</v>
      </c>
    </row>
    <row r="15" spans="1:8" ht="40.15" customHeight="1" thickBot="1" x14ac:dyDescent="0.25">
      <c r="B15" s="249"/>
      <c r="C15" s="10" t="s">
        <v>208</v>
      </c>
      <c r="D15" s="11">
        <v>7</v>
      </c>
      <c r="E15" s="17"/>
      <c r="F15" s="51">
        <f t="shared" ref="F15" si="1">D15*E15</f>
        <v>0</v>
      </c>
    </row>
    <row r="16" spans="1:8" ht="46.5" customHeight="1" x14ac:dyDescent="0.2">
      <c r="B16" s="253" t="s">
        <v>32</v>
      </c>
      <c r="C16" s="10" t="s">
        <v>26</v>
      </c>
      <c r="D16" s="11">
        <v>15</v>
      </c>
      <c r="E16" s="17"/>
      <c r="F16" s="12">
        <f>D16*E16</f>
        <v>0</v>
      </c>
    </row>
    <row r="17" spans="1:9" ht="45.75" customHeight="1" x14ac:dyDescent="0.2">
      <c r="B17" s="254"/>
      <c r="C17" s="19" t="s">
        <v>27</v>
      </c>
      <c r="D17" s="11">
        <v>30</v>
      </c>
      <c r="E17" s="17"/>
      <c r="F17" s="51">
        <f>D17*E17</f>
        <v>0</v>
      </c>
    </row>
    <row r="18" spans="1:9" ht="45.75" customHeight="1" x14ac:dyDescent="0.2">
      <c r="B18" s="254"/>
      <c r="C18" s="10" t="s">
        <v>28</v>
      </c>
      <c r="D18" s="20">
        <v>110</v>
      </c>
      <c r="E18" s="17"/>
      <c r="F18" s="21">
        <f>D18*E18</f>
        <v>0</v>
      </c>
    </row>
    <row r="19" spans="1:9" ht="45.75" customHeight="1" thickBot="1" x14ac:dyDescent="0.25">
      <c r="B19" s="255"/>
      <c r="C19" s="10" t="s">
        <v>208</v>
      </c>
      <c r="D19" s="11">
        <v>7</v>
      </c>
      <c r="E19" s="17"/>
      <c r="F19" s="51">
        <f t="shared" ref="F19" si="2">D19*E19</f>
        <v>0</v>
      </c>
    </row>
    <row r="20" spans="1:9" ht="50.25" customHeight="1" x14ac:dyDescent="0.2">
      <c r="B20" s="250" t="s">
        <v>33</v>
      </c>
      <c r="C20" s="22" t="s">
        <v>26</v>
      </c>
      <c r="D20" s="23">
        <v>10</v>
      </c>
      <c r="E20" s="17"/>
      <c r="F20" s="25">
        <f t="shared" ref="F20:F22" si="3">D20*E20</f>
        <v>0</v>
      </c>
    </row>
    <row r="21" spans="1:9" ht="48" customHeight="1" x14ac:dyDescent="0.2">
      <c r="B21" s="251"/>
      <c r="C21" s="19" t="s">
        <v>34</v>
      </c>
      <c r="D21" s="20">
        <v>15</v>
      </c>
      <c r="E21" s="17"/>
      <c r="F21" s="21">
        <f t="shared" si="3"/>
        <v>0</v>
      </c>
    </row>
    <row r="22" spans="1:9" ht="48" customHeight="1" thickBot="1" x14ac:dyDescent="0.25">
      <c r="B22" s="252"/>
      <c r="C22" s="10" t="s">
        <v>208</v>
      </c>
      <c r="D22" s="11">
        <v>7</v>
      </c>
      <c r="E22" s="17"/>
      <c r="F22" s="51">
        <f t="shared" si="3"/>
        <v>0</v>
      </c>
    </row>
    <row r="23" spans="1:9" s="5" customFormat="1" ht="70.5" customHeight="1" thickBot="1" x14ac:dyDescent="0.25">
      <c r="B23" s="26"/>
      <c r="C23" s="27"/>
      <c r="D23" s="27"/>
      <c r="E23" s="27"/>
      <c r="F23" s="27"/>
    </row>
    <row r="24" spans="1:9" s="5" customFormat="1" ht="70.5" customHeight="1" x14ac:dyDescent="0.2">
      <c r="B24" s="27"/>
      <c r="C24" s="168" t="s">
        <v>74</v>
      </c>
      <c r="D24" s="28">
        <f>F9+F10+F11+F12+F13+F16+F17+F20+F21</f>
        <v>0</v>
      </c>
      <c r="E24" s="27"/>
      <c r="F24" s="27"/>
    </row>
    <row r="25" spans="1:9" s="5" customFormat="1" ht="40.15" customHeight="1" x14ac:dyDescent="0.2"/>
    <row r="26" spans="1:9" s="5" customFormat="1" ht="40.15" customHeight="1" thickBot="1" x14ac:dyDescent="0.35">
      <c r="B26" s="256" t="s">
        <v>35</v>
      </c>
      <c r="C26" s="257"/>
      <c r="D26" s="257"/>
      <c r="E26" s="257"/>
      <c r="F26" s="258"/>
    </row>
    <row r="27" spans="1:9" ht="72.75" customHeight="1" thickBot="1" x14ac:dyDescent="0.25">
      <c r="B27" s="315" t="s">
        <v>36</v>
      </c>
      <c r="C27" s="29" t="s">
        <v>37</v>
      </c>
      <c r="D27" s="30">
        <v>10</v>
      </c>
      <c r="E27" s="31"/>
      <c r="F27" s="32">
        <f>D27*E27</f>
        <v>0</v>
      </c>
    </row>
    <row r="28" spans="1:9" ht="72.75" customHeight="1" x14ac:dyDescent="0.2">
      <c r="B28" s="33"/>
      <c r="C28" s="34"/>
      <c r="D28" s="35"/>
      <c r="E28" s="36"/>
      <c r="F28" s="36"/>
    </row>
    <row r="29" spans="1:9" s="5" customFormat="1" ht="38.25" customHeight="1" thickBot="1" x14ac:dyDescent="0.25">
      <c r="B29" s="259" t="s">
        <v>209</v>
      </c>
      <c r="C29" s="246"/>
      <c r="D29" s="246"/>
      <c r="E29" s="246"/>
      <c r="F29" s="246"/>
      <c r="I29" s="37"/>
    </row>
    <row r="30" spans="1:9" ht="40.15" customHeight="1" x14ac:dyDescent="0.2">
      <c r="B30" s="316" t="s">
        <v>36</v>
      </c>
      <c r="C30" s="38" t="s">
        <v>38</v>
      </c>
      <c r="D30" s="39">
        <v>80</v>
      </c>
      <c r="E30" s="24"/>
      <c r="F30" s="25">
        <f>E30*D30</f>
        <v>0</v>
      </c>
    </row>
    <row r="31" spans="1:9" ht="40.15" customHeight="1" thickBot="1" x14ac:dyDescent="0.25">
      <c r="B31" s="317"/>
      <c r="C31" s="40" t="s">
        <v>39</v>
      </c>
      <c r="D31" s="41">
        <v>160</v>
      </c>
      <c r="E31" s="42"/>
      <c r="F31" s="43">
        <f>E31*D31</f>
        <v>0</v>
      </c>
    </row>
    <row r="32" spans="1:9" s="5" customFormat="1" ht="33.75" customHeight="1" x14ac:dyDescent="0.2">
      <c r="B32" s="44"/>
      <c r="C32" s="45"/>
      <c r="D32" s="46"/>
      <c r="E32" s="46"/>
      <c r="F32" s="46"/>
    </row>
    <row r="33" spans="2:6" s="5" customFormat="1" ht="23.25" customHeight="1" x14ac:dyDescent="0.2">
      <c r="B33" s="44"/>
      <c r="C33" s="239" t="s">
        <v>80</v>
      </c>
      <c r="D33" s="240"/>
      <c r="E33" s="240"/>
      <c r="F33" s="240"/>
    </row>
    <row r="34" spans="2:6" s="5" customFormat="1" ht="44.25" customHeight="1" thickBot="1" x14ac:dyDescent="0.25">
      <c r="B34" s="44"/>
      <c r="C34" s="45"/>
      <c r="D34" s="46"/>
      <c r="E34" s="170" t="s">
        <v>81</v>
      </c>
      <c r="F34" s="169"/>
    </row>
    <row r="35" spans="2:6" ht="70.5" customHeight="1" thickBot="1" x14ac:dyDescent="0.25">
      <c r="B35" s="47"/>
      <c r="C35" s="171" t="s">
        <v>75</v>
      </c>
      <c r="D35" s="173">
        <f>D24</f>
        <v>0</v>
      </c>
      <c r="E35" s="175"/>
      <c r="F35" s="174">
        <f>D35+E35</f>
        <v>0</v>
      </c>
    </row>
    <row r="36" spans="2:6" ht="70.5" customHeight="1" thickBot="1" x14ac:dyDescent="0.25">
      <c r="B36" s="47"/>
      <c r="C36" s="172" t="s">
        <v>76</v>
      </c>
      <c r="D36" s="174">
        <f>F30+F31</f>
        <v>0</v>
      </c>
      <c r="E36" s="1"/>
      <c r="F36" s="1"/>
    </row>
    <row r="37" spans="2:6" s="5" customFormat="1" ht="7.5" customHeight="1" x14ac:dyDescent="0.2"/>
    <row r="38" spans="2:6" s="5" customFormat="1" ht="36" customHeight="1" x14ac:dyDescent="0.2"/>
    <row r="39" spans="2:6" s="5" customFormat="1" ht="40.15" customHeight="1" thickBot="1" x14ac:dyDescent="0.25">
      <c r="C39" s="241" t="s">
        <v>77</v>
      </c>
      <c r="D39" s="241"/>
    </row>
    <row r="40" spans="2:6" ht="70.5" customHeight="1" thickBot="1" x14ac:dyDescent="0.25">
      <c r="B40" s="47"/>
      <c r="C40" s="172" t="s">
        <v>78</v>
      </c>
      <c r="D40" s="174">
        <f>F35</f>
        <v>0</v>
      </c>
      <c r="E40" s="1"/>
      <c r="F40" s="1"/>
    </row>
    <row r="41" spans="2:6" ht="13.5" thickBot="1" x14ac:dyDescent="0.25">
      <c r="B41" s="1"/>
      <c r="C41" s="1"/>
      <c r="D41" s="1"/>
      <c r="E41" s="1"/>
      <c r="F41" s="1"/>
    </row>
    <row r="42" spans="2:6" ht="70.5" customHeight="1" thickBot="1" x14ac:dyDescent="0.25">
      <c r="B42" s="47"/>
      <c r="C42" s="172" t="s">
        <v>79</v>
      </c>
      <c r="D42" s="174">
        <f>D40+D36</f>
        <v>0</v>
      </c>
      <c r="E42" s="1"/>
      <c r="F42" s="1"/>
    </row>
  </sheetData>
  <mergeCells count="11">
    <mergeCell ref="C33:F33"/>
    <mergeCell ref="C39:D39"/>
    <mergeCell ref="B1:F2"/>
    <mergeCell ref="C5:F5"/>
    <mergeCell ref="B7:F7"/>
    <mergeCell ref="B9:B15"/>
    <mergeCell ref="B20:B22"/>
    <mergeCell ref="B16:B19"/>
    <mergeCell ref="B26:F26"/>
    <mergeCell ref="B29:F29"/>
    <mergeCell ref="B30:B3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9"/>
  <sheetViews>
    <sheetView zoomScale="60" zoomScaleNormal="60" workbookViewId="0">
      <selection activeCell="N55" sqref="N55"/>
    </sheetView>
  </sheetViews>
  <sheetFormatPr defaultColWidth="9.140625" defaultRowHeight="15.75" x14ac:dyDescent="0.25"/>
  <cols>
    <col min="1" max="1" width="16.140625" style="156" customWidth="1"/>
    <col min="2" max="2" width="47" style="54" customWidth="1"/>
    <col min="3" max="3" width="19.5703125" style="54" customWidth="1"/>
    <col min="4" max="4" width="17.5703125" style="54" bestFit="1" customWidth="1"/>
    <col min="5" max="5" width="19.5703125" style="54" customWidth="1"/>
    <col min="6" max="6" width="14.5703125" style="55" customWidth="1"/>
    <col min="7" max="7" width="17.85546875" style="1" customWidth="1"/>
    <col min="8" max="8" width="14.5703125" style="1" customWidth="1"/>
    <col min="9" max="9" width="17.28515625" style="1" customWidth="1"/>
    <col min="10" max="10" width="4.5703125" style="1" customWidth="1"/>
    <col min="11" max="16384" width="9.140625" style="1"/>
  </cols>
  <sheetData>
    <row r="1" spans="1:10" ht="40.5" customHeight="1" x14ac:dyDescent="0.2">
      <c r="A1" s="304" t="s">
        <v>82</v>
      </c>
      <c r="B1" s="304"/>
      <c r="C1" s="304"/>
      <c r="D1" s="304"/>
      <c r="E1" s="304"/>
      <c r="F1" s="304"/>
      <c r="G1" s="304"/>
      <c r="H1" s="304"/>
      <c r="I1" s="304"/>
      <c r="J1" s="144"/>
    </row>
    <row r="2" spans="1:10" ht="61.15" customHeight="1" x14ac:dyDescent="0.2">
      <c r="A2" s="305" t="s">
        <v>83</v>
      </c>
      <c r="B2" s="306"/>
      <c r="C2" s="306"/>
      <c r="D2" s="306"/>
      <c r="E2" s="306"/>
      <c r="F2" s="306"/>
      <c r="G2" s="306"/>
      <c r="H2" s="306"/>
      <c r="I2" s="306"/>
      <c r="J2" s="151"/>
    </row>
    <row r="3" spans="1:10" ht="40.5" customHeight="1" x14ac:dyDescent="0.2">
      <c r="A3" s="278" t="s">
        <v>84</v>
      </c>
      <c r="B3" s="278" t="s">
        <v>85</v>
      </c>
      <c r="C3" s="278" t="s">
        <v>86</v>
      </c>
      <c r="D3" s="278"/>
      <c r="E3" s="278" t="s">
        <v>7</v>
      </c>
      <c r="F3" s="278"/>
      <c r="G3" s="278"/>
      <c r="H3" s="278"/>
      <c r="I3" s="278"/>
      <c r="J3" s="145"/>
    </row>
    <row r="4" spans="1:10" ht="28.15" customHeight="1" x14ac:dyDescent="0.2">
      <c r="A4" s="278"/>
      <c r="B4" s="278"/>
      <c r="C4" s="146" t="s">
        <v>2</v>
      </c>
      <c r="D4" s="146" t="s">
        <v>87</v>
      </c>
      <c r="E4" s="146" t="s">
        <v>3</v>
      </c>
      <c r="F4" s="146" t="s">
        <v>88</v>
      </c>
      <c r="G4" s="146" t="s">
        <v>89</v>
      </c>
      <c r="H4" s="146" t="s">
        <v>90</v>
      </c>
      <c r="I4" s="146" t="s">
        <v>91</v>
      </c>
      <c r="J4" s="146"/>
    </row>
    <row r="5" spans="1:10" ht="32.65" customHeight="1" x14ac:dyDescent="0.2">
      <c r="A5" s="279" t="s">
        <v>104</v>
      </c>
      <c r="B5" s="280"/>
      <c r="C5" s="280"/>
      <c r="D5" s="280"/>
      <c r="E5" s="280"/>
      <c r="F5" s="280"/>
      <c r="G5" s="280"/>
      <c r="H5" s="280"/>
      <c r="I5" s="280"/>
      <c r="J5" s="147"/>
    </row>
    <row r="6" spans="1:10" ht="15" customHeight="1" x14ac:dyDescent="0.2">
      <c r="A6" s="262" t="s">
        <v>92</v>
      </c>
      <c r="B6" s="263"/>
      <c r="C6" s="263"/>
      <c r="D6" s="263"/>
      <c r="E6" s="263"/>
      <c r="F6" s="263"/>
      <c r="G6" s="263"/>
      <c r="H6" s="263"/>
      <c r="I6" s="263"/>
      <c r="J6" s="148"/>
    </row>
    <row r="7" spans="1:10" ht="15" customHeight="1" x14ac:dyDescent="0.2">
      <c r="A7" s="177"/>
      <c r="B7" s="178" t="s">
        <v>93</v>
      </c>
      <c r="C7" s="290" t="s">
        <v>8</v>
      </c>
      <c r="D7" s="289"/>
      <c r="E7" s="283"/>
      <c r="F7" s="283"/>
      <c r="G7" s="283"/>
      <c r="H7" s="283"/>
      <c r="I7" s="284"/>
      <c r="J7" s="152"/>
    </row>
    <row r="8" spans="1:10" ht="15" customHeight="1" x14ac:dyDescent="0.2">
      <c r="A8" s="179"/>
      <c r="B8" s="178" t="s">
        <v>94</v>
      </c>
      <c r="C8" s="290"/>
      <c r="D8" s="289"/>
      <c r="E8" s="285"/>
      <c r="F8" s="285"/>
      <c r="G8" s="285"/>
      <c r="H8" s="285"/>
      <c r="I8" s="286"/>
      <c r="J8" s="152"/>
    </row>
    <row r="9" spans="1:10" ht="15" customHeight="1" x14ac:dyDescent="0.2">
      <c r="A9" s="180"/>
      <c r="B9" s="178" t="s">
        <v>95</v>
      </c>
      <c r="C9" s="290"/>
      <c r="D9" s="289"/>
      <c r="E9" s="285"/>
      <c r="F9" s="285"/>
      <c r="G9" s="285"/>
      <c r="H9" s="285"/>
      <c r="I9" s="286"/>
      <c r="J9" s="152"/>
    </row>
    <row r="10" spans="1:10" ht="15" customHeight="1" x14ac:dyDescent="0.2">
      <c r="A10" s="180"/>
      <c r="B10" s="181" t="s">
        <v>96</v>
      </c>
      <c r="C10" s="290"/>
      <c r="D10" s="289"/>
      <c r="E10" s="285"/>
      <c r="F10" s="285"/>
      <c r="G10" s="285"/>
      <c r="H10" s="285"/>
      <c r="I10" s="286"/>
      <c r="J10" s="152"/>
    </row>
    <row r="11" spans="1:10" s="53" customFormat="1" ht="15" customHeight="1" x14ac:dyDescent="0.2">
      <c r="A11" s="180"/>
      <c r="B11" s="181" t="s">
        <v>97</v>
      </c>
      <c r="C11" s="290"/>
      <c r="D11" s="289"/>
      <c r="E11" s="285"/>
      <c r="F11" s="285"/>
      <c r="G11" s="285"/>
      <c r="H11" s="285"/>
      <c r="I11" s="286"/>
      <c r="J11" s="152"/>
    </row>
    <row r="12" spans="1:10" s="53" customFormat="1" ht="15" customHeight="1" x14ac:dyDescent="0.2">
      <c r="A12" s="180"/>
      <c r="B12" s="181" t="s">
        <v>98</v>
      </c>
      <c r="C12" s="290"/>
      <c r="D12" s="289"/>
      <c r="E12" s="285"/>
      <c r="F12" s="285"/>
      <c r="G12" s="285"/>
      <c r="H12" s="285"/>
      <c r="I12" s="286"/>
      <c r="J12" s="152"/>
    </row>
    <row r="13" spans="1:10" s="53" customFormat="1" ht="15" customHeight="1" x14ac:dyDescent="0.2">
      <c r="A13" s="180"/>
      <c r="B13" s="181" t="s">
        <v>99</v>
      </c>
      <c r="C13" s="290"/>
      <c r="D13" s="289"/>
      <c r="E13" s="285"/>
      <c r="F13" s="285"/>
      <c r="G13" s="285"/>
      <c r="H13" s="285"/>
      <c r="I13" s="286"/>
      <c r="J13" s="152"/>
    </row>
    <row r="14" spans="1:10" ht="15" customHeight="1" x14ac:dyDescent="0.2">
      <c r="A14" s="182"/>
      <c r="B14" s="181" t="s">
        <v>100</v>
      </c>
      <c r="C14" s="290"/>
      <c r="D14" s="289"/>
      <c r="E14" s="285"/>
      <c r="F14" s="285"/>
      <c r="G14" s="285"/>
      <c r="H14" s="285"/>
      <c r="I14" s="286"/>
      <c r="J14" s="152"/>
    </row>
    <row r="15" spans="1:10" s="53" customFormat="1" ht="15" customHeight="1" x14ac:dyDescent="0.2">
      <c r="A15" s="180"/>
      <c r="B15" s="181" t="s">
        <v>101</v>
      </c>
      <c r="C15" s="183">
        <v>619</v>
      </c>
      <c r="D15" s="289"/>
      <c r="E15" s="285"/>
      <c r="F15" s="285"/>
      <c r="G15" s="285"/>
      <c r="H15" s="285"/>
      <c r="I15" s="286"/>
      <c r="J15" s="152"/>
    </row>
    <row r="16" spans="1:10" s="53" customFormat="1" ht="15" customHeight="1" x14ac:dyDescent="0.2">
      <c r="A16" s="180"/>
      <c r="B16" s="181" t="s">
        <v>102</v>
      </c>
      <c r="C16" s="183"/>
      <c r="D16" s="289"/>
      <c r="E16" s="285"/>
      <c r="F16" s="285"/>
      <c r="G16" s="285"/>
      <c r="H16" s="285"/>
      <c r="I16" s="286"/>
      <c r="J16" s="152"/>
    </row>
    <row r="17" spans="1:10" s="53" customFormat="1" ht="15" customHeight="1" x14ac:dyDescent="0.2">
      <c r="A17" s="180"/>
      <c r="B17" s="181" t="s">
        <v>103</v>
      </c>
      <c r="C17" s="183">
        <v>7431</v>
      </c>
      <c r="D17" s="289"/>
      <c r="E17" s="285"/>
      <c r="F17" s="285"/>
      <c r="G17" s="285"/>
      <c r="H17" s="285"/>
      <c r="I17" s="286"/>
      <c r="J17" s="152"/>
    </row>
    <row r="18" spans="1:10" s="53" customFormat="1" ht="15" customHeight="1" x14ac:dyDescent="0.2">
      <c r="A18" s="180"/>
      <c r="B18" s="181" t="s">
        <v>105</v>
      </c>
      <c r="C18" s="183">
        <v>7432</v>
      </c>
      <c r="D18" s="289"/>
      <c r="E18" s="285"/>
      <c r="F18" s="285"/>
      <c r="G18" s="285"/>
      <c r="H18" s="285"/>
      <c r="I18" s="286"/>
      <c r="J18" s="152"/>
    </row>
    <row r="19" spans="1:10" s="53" customFormat="1" ht="15" customHeight="1" x14ac:dyDescent="0.2">
      <c r="A19" s="184"/>
      <c r="B19" s="181" t="s">
        <v>106</v>
      </c>
      <c r="C19" s="183">
        <v>7092</v>
      </c>
      <c r="D19" s="289"/>
      <c r="E19" s="287"/>
      <c r="F19" s="287"/>
      <c r="G19" s="287"/>
      <c r="H19" s="287"/>
      <c r="I19" s="288"/>
      <c r="J19" s="152"/>
    </row>
    <row r="20" spans="1:10" s="53" customFormat="1" ht="15" customHeight="1" x14ac:dyDescent="0.2">
      <c r="A20" s="281" t="s">
        <v>107</v>
      </c>
      <c r="B20" s="282"/>
      <c r="C20" s="229"/>
      <c r="D20" s="230">
        <f>SUM(D7:D19)</f>
        <v>0</v>
      </c>
      <c r="E20" s="231"/>
      <c r="F20" s="229"/>
      <c r="G20" s="229"/>
      <c r="H20" s="229"/>
      <c r="I20" s="232">
        <f>SUM(I7:I16)</f>
        <v>0</v>
      </c>
      <c r="J20" s="153"/>
    </row>
    <row r="21" spans="1:10" ht="24.75" customHeight="1" thickBot="1" x14ac:dyDescent="0.25">
      <c r="A21" s="302" t="s">
        <v>108</v>
      </c>
      <c r="B21" s="303"/>
      <c r="C21" s="264">
        <f>SUM(D20)</f>
        <v>0</v>
      </c>
      <c r="D21" s="265"/>
      <c r="E21" s="265"/>
      <c r="F21" s="265"/>
      <c r="G21" s="265"/>
      <c r="H21" s="265"/>
      <c r="I21" s="266"/>
      <c r="J21" s="150"/>
    </row>
    <row r="22" spans="1:10" ht="29.25" customHeight="1" x14ac:dyDescent="0.2">
      <c r="A22" s="188"/>
      <c r="B22" s="189"/>
      <c r="C22" s="189"/>
      <c r="D22" s="189"/>
      <c r="E22" s="189"/>
      <c r="F22" s="190"/>
    </row>
    <row r="23" spans="1:10" s="52" customFormat="1" ht="36.75" customHeight="1" x14ac:dyDescent="0.2">
      <c r="A23" s="279" t="s">
        <v>183</v>
      </c>
      <c r="B23" s="280"/>
      <c r="C23" s="280"/>
      <c r="D23" s="280"/>
      <c r="E23" s="280"/>
      <c r="F23" s="280"/>
      <c r="G23" s="280"/>
      <c r="H23" s="280"/>
      <c r="I23" s="280"/>
      <c r="J23" s="147"/>
    </row>
    <row r="24" spans="1:10" ht="15" customHeight="1" x14ac:dyDescent="0.2">
      <c r="A24" s="262" t="s">
        <v>109</v>
      </c>
      <c r="B24" s="263"/>
      <c r="C24" s="263"/>
      <c r="D24" s="263"/>
      <c r="E24" s="263"/>
      <c r="F24" s="263"/>
      <c r="G24" s="263"/>
      <c r="H24" s="263"/>
      <c r="I24" s="263"/>
      <c r="J24" s="148"/>
    </row>
    <row r="25" spans="1:10" ht="15" customHeight="1" x14ac:dyDescent="0.2">
      <c r="A25" s="177"/>
      <c r="B25" s="191" t="s">
        <v>109</v>
      </c>
      <c r="C25" s="297">
        <v>600</v>
      </c>
      <c r="D25" s="192"/>
      <c r="E25" s="291"/>
      <c r="F25" s="283"/>
      <c r="G25" s="283"/>
      <c r="H25" s="283"/>
      <c r="I25" s="284"/>
      <c r="J25" s="152"/>
    </row>
    <row r="26" spans="1:10" ht="15" customHeight="1" x14ac:dyDescent="0.2">
      <c r="A26" s="179"/>
      <c r="B26" s="193" t="s">
        <v>110</v>
      </c>
      <c r="C26" s="298"/>
      <c r="D26" s="192"/>
      <c r="E26" s="292"/>
      <c r="F26" s="285"/>
      <c r="G26" s="285"/>
      <c r="H26" s="285"/>
      <c r="I26" s="286"/>
      <c r="J26" s="152"/>
    </row>
    <row r="27" spans="1:10" s="53" customFormat="1" ht="15" customHeight="1" x14ac:dyDescent="0.2">
      <c r="A27" s="180"/>
      <c r="B27" s="193" t="s">
        <v>111</v>
      </c>
      <c r="C27" s="298"/>
      <c r="D27" s="192"/>
      <c r="E27" s="292"/>
      <c r="F27" s="285"/>
      <c r="G27" s="285"/>
      <c r="H27" s="285"/>
      <c r="I27" s="286"/>
      <c r="J27" s="152"/>
    </row>
    <row r="28" spans="1:10" s="53" customFormat="1" ht="15" customHeight="1" x14ac:dyDescent="0.2">
      <c r="A28" s="180"/>
      <c r="B28" s="193" t="s">
        <v>112</v>
      </c>
      <c r="C28" s="298"/>
      <c r="D28" s="192"/>
      <c r="E28" s="292"/>
      <c r="F28" s="285"/>
      <c r="G28" s="285"/>
      <c r="H28" s="285"/>
      <c r="I28" s="286"/>
      <c r="J28" s="152"/>
    </row>
    <row r="29" spans="1:10" s="53" customFormat="1" ht="15" customHeight="1" x14ac:dyDescent="0.2">
      <c r="A29" s="180"/>
      <c r="B29" s="194" t="s">
        <v>4</v>
      </c>
      <c r="C29" s="298"/>
      <c r="D29" s="192"/>
      <c r="E29" s="293"/>
      <c r="F29" s="287"/>
      <c r="G29" s="287"/>
      <c r="H29" s="287"/>
      <c r="I29" s="288"/>
      <c r="J29" s="152"/>
    </row>
    <row r="30" spans="1:10" s="53" customFormat="1" ht="15" customHeight="1" x14ac:dyDescent="0.2">
      <c r="A30" s="184"/>
      <c r="B30" s="181" t="s">
        <v>113</v>
      </c>
      <c r="C30" s="195"/>
      <c r="D30" s="192"/>
      <c r="E30" s="196"/>
      <c r="F30" s="195"/>
      <c r="G30" s="197"/>
      <c r="H30" s="198"/>
      <c r="I30" s="197">
        <f>H30*G30</f>
        <v>0</v>
      </c>
      <c r="J30" s="154"/>
    </row>
    <row r="31" spans="1:10" s="53" customFormat="1" ht="15" customHeight="1" x14ac:dyDescent="0.2">
      <c r="A31" s="267" t="str">
        <f>"Totaal van " &amp;A24</f>
        <v>Totaal van Aankopen farmaceutische producten</v>
      </c>
      <c r="B31" s="268"/>
      <c r="C31" s="225"/>
      <c r="D31" s="226">
        <f>SUM(D25:D30)</f>
        <v>0</v>
      </c>
      <c r="E31" s="227"/>
      <c r="F31" s="225"/>
      <c r="G31" s="225"/>
      <c r="H31" s="225"/>
      <c r="I31" s="228">
        <f>SUM(I25:I29)</f>
        <v>0</v>
      </c>
      <c r="J31" s="149"/>
    </row>
    <row r="32" spans="1:10" s="53" customFormat="1" ht="15" customHeight="1" x14ac:dyDescent="0.2">
      <c r="A32" s="262" t="s">
        <v>114</v>
      </c>
      <c r="B32" s="263"/>
      <c r="C32" s="263"/>
      <c r="D32" s="263"/>
      <c r="E32" s="263"/>
      <c r="F32" s="263"/>
      <c r="G32" s="263"/>
      <c r="H32" s="263"/>
      <c r="I32" s="263"/>
      <c r="J32" s="148"/>
    </row>
    <row r="33" spans="1:10" s="53" customFormat="1" ht="15" customHeight="1" x14ac:dyDescent="0.2">
      <c r="A33" s="199"/>
      <c r="B33" s="191" t="s">
        <v>115</v>
      </c>
      <c r="C33" s="299">
        <v>601</v>
      </c>
      <c r="D33" s="192"/>
      <c r="E33" s="269"/>
      <c r="F33" s="270"/>
      <c r="G33" s="270"/>
      <c r="H33" s="270"/>
      <c r="I33" s="271"/>
      <c r="J33" s="152"/>
    </row>
    <row r="34" spans="1:10" ht="15" customHeight="1" x14ac:dyDescent="0.2">
      <c r="A34" s="201"/>
      <c r="B34" s="202" t="s">
        <v>116</v>
      </c>
      <c r="C34" s="300"/>
      <c r="D34" s="192"/>
      <c r="E34" s="272"/>
      <c r="F34" s="273"/>
      <c r="G34" s="273"/>
      <c r="H34" s="273"/>
      <c r="I34" s="274"/>
      <c r="J34" s="152"/>
    </row>
    <row r="35" spans="1:10" ht="15" customHeight="1" x14ac:dyDescent="0.2">
      <c r="A35" s="201"/>
      <c r="B35" s="202" t="s">
        <v>117</v>
      </c>
      <c r="C35" s="300"/>
      <c r="D35" s="192"/>
      <c r="E35" s="272"/>
      <c r="F35" s="273"/>
      <c r="G35" s="273"/>
      <c r="H35" s="273"/>
      <c r="I35" s="274"/>
      <c r="J35" s="152"/>
    </row>
    <row r="36" spans="1:10" ht="15" customHeight="1" x14ac:dyDescent="0.2">
      <c r="A36" s="182"/>
      <c r="B36" s="203" t="s">
        <v>210</v>
      </c>
      <c r="C36" s="301"/>
      <c r="D36" s="192"/>
      <c r="E36" s="275"/>
      <c r="F36" s="276"/>
      <c r="G36" s="276"/>
      <c r="H36" s="276"/>
      <c r="I36" s="277"/>
      <c r="J36" s="152"/>
    </row>
    <row r="37" spans="1:10" ht="15" customHeight="1" x14ac:dyDescent="0.2">
      <c r="A37" s="204"/>
      <c r="B37" s="205" t="s">
        <v>113</v>
      </c>
      <c r="C37" s="198"/>
      <c r="D37" s="192"/>
      <c r="E37" s="198"/>
      <c r="F37" s="198"/>
      <c r="G37" s="197"/>
      <c r="H37" s="198"/>
      <c r="I37" s="197">
        <f t="shared" ref="I37" si="0">H37*G37</f>
        <v>0</v>
      </c>
      <c r="J37" s="152"/>
    </row>
    <row r="38" spans="1:10" ht="15" customHeight="1" x14ac:dyDescent="0.2">
      <c r="A38" s="267" t="str">
        <f>"Totaal van " &amp;A32</f>
        <v xml:space="preserve">Totaal van Aankopen andere medische producten </v>
      </c>
      <c r="B38" s="268"/>
      <c r="C38" s="225"/>
      <c r="D38" s="226">
        <f>SUM(D33:D37)</f>
        <v>0</v>
      </c>
      <c r="E38" s="225"/>
      <c r="F38" s="225"/>
      <c r="G38" s="225"/>
      <c r="H38" s="225"/>
      <c r="I38" s="228">
        <f>SUM(I33:I37)</f>
        <v>0</v>
      </c>
      <c r="J38" s="149"/>
    </row>
    <row r="39" spans="1:10" s="53" customFormat="1" ht="15" customHeight="1" x14ac:dyDescent="0.2">
      <c r="A39" s="262" t="s">
        <v>114</v>
      </c>
      <c r="B39" s="263"/>
      <c r="C39" s="263"/>
      <c r="D39" s="263"/>
      <c r="E39" s="263"/>
      <c r="F39" s="263"/>
      <c r="G39" s="263"/>
      <c r="H39" s="263"/>
      <c r="I39" s="263"/>
      <c r="J39" s="148"/>
    </row>
    <row r="40" spans="1:10" ht="15" customHeight="1" x14ac:dyDescent="0.2">
      <c r="A40" s="199"/>
      <c r="B40" s="191" t="s">
        <v>114</v>
      </c>
      <c r="C40" s="200">
        <v>602</v>
      </c>
      <c r="D40" s="192"/>
      <c r="E40" s="294"/>
      <c r="F40" s="295"/>
      <c r="G40" s="295"/>
      <c r="H40" s="295"/>
      <c r="I40" s="296"/>
      <c r="J40" s="152"/>
    </row>
    <row r="41" spans="1:10" ht="15" customHeight="1" x14ac:dyDescent="0.2">
      <c r="A41" s="204"/>
      <c r="B41" s="205" t="s">
        <v>113</v>
      </c>
      <c r="C41" s="198"/>
      <c r="D41" s="192"/>
      <c r="E41" s="198"/>
      <c r="F41" s="198"/>
      <c r="G41" s="197"/>
      <c r="H41" s="198"/>
      <c r="I41" s="197">
        <f t="shared" ref="I41" si="1">H41*G41</f>
        <v>0</v>
      </c>
      <c r="J41" s="152"/>
    </row>
    <row r="42" spans="1:10" ht="15" customHeight="1" x14ac:dyDescent="0.2">
      <c r="A42" s="267" t="s">
        <v>118</v>
      </c>
      <c r="B42" s="268"/>
      <c r="C42" s="225"/>
      <c r="D42" s="226">
        <f>SUM(D39:D41)</f>
        <v>0</v>
      </c>
      <c r="E42" s="225"/>
      <c r="F42" s="225"/>
      <c r="G42" s="225"/>
      <c r="H42" s="225"/>
      <c r="I42" s="228">
        <f>SUM(I39:I41)</f>
        <v>0</v>
      </c>
      <c r="J42" s="149"/>
    </row>
    <row r="43" spans="1:10" s="53" customFormat="1" ht="15" customHeight="1" x14ac:dyDescent="0.2">
      <c r="A43" s="262" t="s">
        <v>119</v>
      </c>
      <c r="B43" s="263"/>
      <c r="C43" s="263"/>
      <c r="D43" s="263"/>
      <c r="E43" s="263"/>
      <c r="F43" s="263"/>
      <c r="G43" s="263"/>
      <c r="H43" s="263"/>
      <c r="I43" s="263"/>
      <c r="J43" s="148"/>
    </row>
    <row r="44" spans="1:10" s="53" customFormat="1" ht="15" customHeight="1" x14ac:dyDescent="0.2">
      <c r="A44" s="199"/>
      <c r="B44" s="183" t="s">
        <v>120</v>
      </c>
      <c r="C44" s="299">
        <v>603</v>
      </c>
      <c r="D44" s="192"/>
      <c r="E44" s="269"/>
      <c r="F44" s="270"/>
      <c r="G44" s="270"/>
      <c r="H44" s="270"/>
      <c r="I44" s="271"/>
      <c r="J44" s="152"/>
    </row>
    <row r="45" spans="1:10" ht="15" customHeight="1" x14ac:dyDescent="0.2">
      <c r="A45" s="201"/>
      <c r="B45" s="202" t="s">
        <v>121</v>
      </c>
      <c r="C45" s="300"/>
      <c r="D45" s="192"/>
      <c r="E45" s="272"/>
      <c r="F45" s="273"/>
      <c r="G45" s="273"/>
      <c r="H45" s="273"/>
      <c r="I45" s="274"/>
      <c r="J45" s="152"/>
    </row>
    <row r="46" spans="1:10" ht="15" customHeight="1" x14ac:dyDescent="0.2">
      <c r="A46" s="201"/>
      <c r="B46" s="202" t="s">
        <v>122</v>
      </c>
      <c r="C46" s="300"/>
      <c r="D46" s="192"/>
      <c r="E46" s="272"/>
      <c r="F46" s="273"/>
      <c r="G46" s="273"/>
      <c r="H46" s="273"/>
      <c r="I46" s="274"/>
      <c r="J46" s="152"/>
    </row>
    <row r="47" spans="1:10" ht="15" customHeight="1" x14ac:dyDescent="0.2">
      <c r="A47" s="182"/>
      <c r="B47" s="202" t="s">
        <v>123</v>
      </c>
      <c r="C47" s="300"/>
      <c r="D47" s="192"/>
      <c r="E47" s="272"/>
      <c r="F47" s="273"/>
      <c r="G47" s="273"/>
      <c r="H47" s="273"/>
      <c r="I47" s="274"/>
      <c r="J47" s="152"/>
    </row>
    <row r="48" spans="1:10" ht="15" customHeight="1" x14ac:dyDescent="0.2">
      <c r="A48" s="201"/>
      <c r="B48" s="202" t="s">
        <v>124</v>
      </c>
      <c r="C48" s="301"/>
      <c r="D48" s="192"/>
      <c r="E48" s="275"/>
      <c r="F48" s="276"/>
      <c r="G48" s="276"/>
      <c r="H48" s="276"/>
      <c r="I48" s="277"/>
      <c r="J48" s="152"/>
    </row>
    <row r="49" spans="1:10" ht="15" customHeight="1" x14ac:dyDescent="0.2">
      <c r="A49" s="204"/>
      <c r="B49" s="205" t="s">
        <v>113</v>
      </c>
      <c r="C49" s="206"/>
      <c r="D49" s="192"/>
      <c r="E49" s="198"/>
      <c r="F49" s="198"/>
      <c r="G49" s="197"/>
      <c r="H49" s="198"/>
      <c r="I49" s="197">
        <f t="shared" ref="I49" si="2">H49*G49</f>
        <v>0</v>
      </c>
      <c r="J49" s="154"/>
    </row>
    <row r="50" spans="1:10" ht="15" customHeight="1" x14ac:dyDescent="0.2">
      <c r="A50" s="260" t="str">
        <f>"Total du " &amp;A43</f>
        <v>Total du Aankopen producten en klein materiaal voor onderhoud</v>
      </c>
      <c r="B50" s="261"/>
      <c r="C50" s="225"/>
      <c r="D50" s="226">
        <f>SUM(D44:D48)</f>
        <v>0</v>
      </c>
      <c r="E50" s="225"/>
      <c r="F50" s="225"/>
      <c r="G50" s="225"/>
      <c r="H50" s="225"/>
      <c r="I50" s="228">
        <f>SUM(I44:I48)</f>
        <v>0</v>
      </c>
      <c r="J50" s="149"/>
    </row>
    <row r="51" spans="1:10" ht="15" customHeight="1" x14ac:dyDescent="0.2">
      <c r="A51" s="262"/>
      <c r="B51" s="263"/>
      <c r="C51" s="263"/>
      <c r="D51" s="263"/>
      <c r="E51" s="263"/>
      <c r="F51" s="263"/>
      <c r="G51" s="263"/>
      <c r="H51" s="263"/>
      <c r="I51" s="263"/>
      <c r="J51" s="148"/>
    </row>
    <row r="52" spans="1:10" ht="15" customHeight="1" x14ac:dyDescent="0.2">
      <c r="A52" s="199"/>
      <c r="B52" s="205" t="s">
        <v>125</v>
      </c>
      <c r="C52" s="299">
        <v>605</v>
      </c>
      <c r="D52" s="192"/>
      <c r="E52" s="269"/>
      <c r="F52" s="270"/>
      <c r="G52" s="270"/>
      <c r="H52" s="270"/>
      <c r="I52" s="271"/>
      <c r="J52" s="152"/>
    </row>
    <row r="53" spans="1:10" ht="15" customHeight="1" x14ac:dyDescent="0.2">
      <c r="A53" s="201"/>
      <c r="B53" s="203" t="s">
        <v>126</v>
      </c>
      <c r="C53" s="300"/>
      <c r="D53" s="192"/>
      <c r="E53" s="272"/>
      <c r="F53" s="273"/>
      <c r="G53" s="273"/>
      <c r="H53" s="273"/>
      <c r="I53" s="274"/>
      <c r="J53" s="152"/>
    </row>
    <row r="54" spans="1:10" ht="15" customHeight="1" x14ac:dyDescent="0.2">
      <c r="A54" s="201"/>
      <c r="B54" s="203" t="s">
        <v>127</v>
      </c>
      <c r="C54" s="300"/>
      <c r="D54" s="192"/>
      <c r="E54" s="272"/>
      <c r="F54" s="273"/>
      <c r="G54" s="273"/>
      <c r="H54" s="273"/>
      <c r="I54" s="274"/>
      <c r="J54" s="152"/>
    </row>
    <row r="55" spans="1:10" ht="15" customHeight="1" x14ac:dyDescent="0.2">
      <c r="A55" s="182"/>
      <c r="B55" s="203" t="s">
        <v>128</v>
      </c>
      <c r="C55" s="301"/>
      <c r="D55" s="192"/>
      <c r="E55" s="275"/>
      <c r="F55" s="276"/>
      <c r="G55" s="276"/>
      <c r="H55" s="276"/>
      <c r="I55" s="277"/>
      <c r="J55" s="152"/>
    </row>
    <row r="56" spans="1:10" ht="15" customHeight="1" x14ac:dyDescent="0.2">
      <c r="A56" s="204"/>
      <c r="B56" s="205" t="s">
        <v>113</v>
      </c>
      <c r="C56" s="198"/>
      <c r="D56" s="192"/>
      <c r="E56" s="198"/>
      <c r="F56" s="198"/>
      <c r="G56" s="197"/>
      <c r="H56" s="198"/>
      <c r="I56" s="197">
        <f t="shared" ref="I56" si="3">H56*G56</f>
        <v>0</v>
      </c>
      <c r="J56" s="152"/>
    </row>
    <row r="57" spans="1:10" ht="15" customHeight="1" x14ac:dyDescent="0.2">
      <c r="A57" s="260" t="str">
        <f>"Total du " &amp;A51</f>
        <v xml:space="preserve">Total du </v>
      </c>
      <c r="B57" s="261"/>
      <c r="C57" s="225"/>
      <c r="D57" s="226">
        <f>SUM(D51:D56)</f>
        <v>0</v>
      </c>
      <c r="E57" s="225"/>
      <c r="F57" s="225"/>
      <c r="G57" s="225"/>
      <c r="H57" s="225"/>
      <c r="I57" s="226">
        <f>SUM(I51:I56)</f>
        <v>0</v>
      </c>
      <c r="J57" s="149"/>
    </row>
    <row r="58" spans="1:10" ht="15" customHeight="1" x14ac:dyDescent="0.2">
      <c r="A58" s="262" t="s">
        <v>129</v>
      </c>
      <c r="B58" s="263"/>
      <c r="C58" s="263"/>
      <c r="D58" s="263"/>
      <c r="E58" s="263"/>
      <c r="F58" s="263"/>
      <c r="G58" s="263"/>
      <c r="H58" s="263"/>
      <c r="I58" s="263"/>
      <c r="J58" s="148"/>
    </row>
    <row r="59" spans="1:10" ht="15" customHeight="1" x14ac:dyDescent="0.2">
      <c r="A59" s="199"/>
      <c r="B59" s="205" t="s">
        <v>130</v>
      </c>
      <c r="C59" s="195">
        <v>606</v>
      </c>
      <c r="D59" s="192"/>
      <c r="E59" s="198"/>
      <c r="F59" s="198" t="s">
        <v>144</v>
      </c>
      <c r="G59" s="197"/>
      <c r="H59" s="207"/>
      <c r="I59" s="197">
        <f>H59*G59</f>
        <v>0</v>
      </c>
      <c r="J59" s="152"/>
    </row>
    <row r="60" spans="1:10" ht="15" customHeight="1" x14ac:dyDescent="0.2">
      <c r="A60" s="204"/>
      <c r="B60" s="205" t="s">
        <v>113</v>
      </c>
      <c r="C60" s="198"/>
      <c r="D60" s="192"/>
      <c r="E60" s="198"/>
      <c r="F60" s="198" t="s">
        <v>144</v>
      </c>
      <c r="G60" s="197"/>
      <c r="H60" s="198"/>
      <c r="I60" s="197">
        <f t="shared" ref="I60" si="4">H60*G60</f>
        <v>0</v>
      </c>
      <c r="J60" s="152"/>
    </row>
    <row r="61" spans="1:10" ht="15" customHeight="1" x14ac:dyDescent="0.2">
      <c r="A61" s="260" t="str">
        <f>"Total du " &amp;A58</f>
        <v>Total du Aankoop wasgoed, beddengoed, wasserij</v>
      </c>
      <c r="B61" s="261"/>
      <c r="C61" s="225"/>
      <c r="D61" s="226">
        <f>SUM(D59:D60)</f>
        <v>0</v>
      </c>
      <c r="E61" s="225"/>
      <c r="F61" s="225"/>
      <c r="G61" s="225"/>
      <c r="H61" s="225"/>
      <c r="I61" s="228">
        <f>SUM(I59:I60)</f>
        <v>0</v>
      </c>
      <c r="J61" s="149"/>
    </row>
    <row r="62" spans="1:10" ht="15" customHeight="1" x14ac:dyDescent="0.2">
      <c r="A62" s="262" t="s">
        <v>131</v>
      </c>
      <c r="B62" s="263"/>
      <c r="C62" s="263"/>
      <c r="D62" s="263"/>
      <c r="E62" s="263"/>
      <c r="F62" s="263"/>
      <c r="G62" s="263"/>
      <c r="H62" s="263"/>
      <c r="I62" s="263"/>
      <c r="J62" s="148"/>
    </row>
    <row r="63" spans="1:10" ht="15" customHeight="1" x14ac:dyDescent="0.2">
      <c r="A63" s="199"/>
      <c r="B63" s="205" t="s">
        <v>9</v>
      </c>
      <c r="C63" s="195" t="s">
        <v>10</v>
      </c>
      <c r="D63" s="192"/>
      <c r="E63" s="198"/>
      <c r="F63" s="198" t="s">
        <v>143</v>
      </c>
      <c r="G63" s="197"/>
      <c r="H63" s="207"/>
      <c r="I63" s="197">
        <f>H63*G63</f>
        <v>0</v>
      </c>
      <c r="J63" s="152"/>
    </row>
    <row r="64" spans="1:10" ht="15" customHeight="1" x14ac:dyDescent="0.2">
      <c r="A64" s="201"/>
      <c r="B64" s="205" t="s">
        <v>132</v>
      </c>
      <c r="C64" s="208">
        <v>6042</v>
      </c>
      <c r="D64" s="192"/>
      <c r="E64" s="198"/>
      <c r="F64" s="198" t="s">
        <v>143</v>
      </c>
      <c r="G64" s="197"/>
      <c r="H64" s="198"/>
      <c r="I64" s="197">
        <f t="shared" ref="I64" si="5">H64*G64</f>
        <v>0</v>
      </c>
      <c r="J64" s="152"/>
    </row>
    <row r="65" spans="1:10" ht="15" customHeight="1" x14ac:dyDescent="0.2">
      <c r="A65" s="204"/>
      <c r="B65" s="205" t="s">
        <v>113</v>
      </c>
      <c r="C65" s="208"/>
      <c r="D65" s="192"/>
      <c r="E65" s="198"/>
      <c r="F65" s="198" t="s">
        <v>143</v>
      </c>
      <c r="G65" s="197"/>
      <c r="H65" s="198"/>
      <c r="I65" s="197"/>
      <c r="J65" s="152"/>
    </row>
    <row r="66" spans="1:10" ht="15" customHeight="1" x14ac:dyDescent="0.2">
      <c r="A66" s="267" t="s">
        <v>133</v>
      </c>
      <c r="B66" s="268"/>
      <c r="C66" s="225"/>
      <c r="D66" s="226">
        <f>SUM(D63:D64)</f>
        <v>0</v>
      </c>
      <c r="E66" s="225"/>
      <c r="F66" s="225"/>
      <c r="G66" s="225"/>
      <c r="H66" s="225"/>
      <c r="I66" s="226">
        <f>SUM(I63:I64)</f>
        <v>0</v>
      </c>
      <c r="J66" s="153"/>
    </row>
    <row r="67" spans="1:10" ht="15" customHeight="1" x14ac:dyDescent="0.2">
      <c r="A67" s="262" t="s">
        <v>134</v>
      </c>
      <c r="B67" s="263"/>
      <c r="C67" s="263"/>
      <c r="D67" s="263"/>
      <c r="E67" s="263"/>
      <c r="F67" s="263"/>
      <c r="G67" s="263"/>
      <c r="H67" s="263"/>
      <c r="I67" s="263"/>
      <c r="J67" s="148"/>
    </row>
    <row r="68" spans="1:10" ht="15" customHeight="1" x14ac:dyDescent="0.2">
      <c r="A68" s="199"/>
      <c r="B68" s="205" t="s">
        <v>135</v>
      </c>
      <c r="C68" s="195">
        <v>61131</v>
      </c>
      <c r="D68" s="192"/>
      <c r="E68" s="198"/>
      <c r="F68" s="198" t="s">
        <v>143</v>
      </c>
      <c r="G68" s="197"/>
      <c r="H68" s="198"/>
      <c r="I68" s="197">
        <f>H68*G68</f>
        <v>0</v>
      </c>
      <c r="J68" s="152"/>
    </row>
    <row r="69" spans="1:10" ht="15" customHeight="1" x14ac:dyDescent="0.2">
      <c r="A69" s="201"/>
      <c r="B69" s="205" t="s">
        <v>136</v>
      </c>
      <c r="C69" s="208" t="s">
        <v>211</v>
      </c>
      <c r="D69" s="192"/>
      <c r="E69" s="198"/>
      <c r="F69" s="198" t="s">
        <v>143</v>
      </c>
      <c r="G69" s="197"/>
      <c r="H69" s="198"/>
      <c r="I69" s="197">
        <f t="shared" ref="I69" si="6">H69*G69</f>
        <v>0</v>
      </c>
      <c r="J69" s="152"/>
    </row>
    <row r="70" spans="1:10" ht="15" customHeight="1" x14ac:dyDescent="0.2">
      <c r="A70" s="204"/>
      <c r="B70" s="205" t="s">
        <v>113</v>
      </c>
      <c r="C70" s="208"/>
      <c r="D70" s="192"/>
      <c r="E70" s="198"/>
      <c r="F70" s="198" t="s">
        <v>143</v>
      </c>
      <c r="G70" s="197"/>
      <c r="H70" s="198"/>
      <c r="I70" s="197"/>
      <c r="J70" s="152"/>
    </row>
    <row r="71" spans="1:10" ht="15" customHeight="1" x14ac:dyDescent="0.2">
      <c r="A71" s="267" t="s">
        <v>137</v>
      </c>
      <c r="B71" s="268"/>
      <c r="C71" s="225"/>
      <c r="D71" s="226">
        <f>SUM(D68:D69)</f>
        <v>0</v>
      </c>
      <c r="E71" s="225"/>
      <c r="F71" s="225"/>
      <c r="G71" s="225"/>
      <c r="H71" s="225"/>
      <c r="I71" s="226">
        <f>SUM(I68:I69)</f>
        <v>0</v>
      </c>
      <c r="J71" s="153"/>
    </row>
    <row r="72" spans="1:10" ht="15" customHeight="1" x14ac:dyDescent="0.2">
      <c r="A72" s="262" t="s">
        <v>138</v>
      </c>
      <c r="B72" s="263"/>
      <c r="C72" s="263"/>
      <c r="D72" s="263"/>
      <c r="E72" s="263"/>
      <c r="F72" s="263"/>
      <c r="G72" s="263"/>
      <c r="H72" s="263"/>
      <c r="I72" s="263"/>
      <c r="J72" s="148"/>
    </row>
    <row r="73" spans="1:10" ht="15" customHeight="1" x14ac:dyDescent="0.2">
      <c r="A73" s="199"/>
      <c r="B73" s="205" t="s">
        <v>139</v>
      </c>
      <c r="C73" s="195">
        <v>6120</v>
      </c>
      <c r="D73" s="192"/>
      <c r="E73" s="198"/>
      <c r="F73" s="198" t="s">
        <v>143</v>
      </c>
      <c r="G73" s="197"/>
      <c r="H73" s="198"/>
      <c r="I73" s="197">
        <f>H73*G73</f>
        <v>0</v>
      </c>
      <c r="J73" s="152"/>
    </row>
    <row r="74" spans="1:10" ht="15" customHeight="1" x14ac:dyDescent="0.2">
      <c r="A74" s="201"/>
      <c r="B74" s="205" t="s">
        <v>140</v>
      </c>
      <c r="C74" s="208" t="s">
        <v>211</v>
      </c>
      <c r="D74" s="192"/>
      <c r="E74" s="198"/>
      <c r="F74" s="198" t="s">
        <v>143</v>
      </c>
      <c r="G74" s="197"/>
      <c r="H74" s="198"/>
      <c r="I74" s="197">
        <f t="shared" ref="I74" si="7">H74*G74</f>
        <v>0</v>
      </c>
      <c r="J74" s="152"/>
    </row>
    <row r="75" spans="1:10" ht="15" customHeight="1" x14ac:dyDescent="0.2">
      <c r="A75" s="204"/>
      <c r="B75" s="205" t="s">
        <v>113</v>
      </c>
      <c r="C75" s="208"/>
      <c r="D75" s="192"/>
      <c r="E75" s="198"/>
      <c r="F75" s="198" t="s">
        <v>143</v>
      </c>
      <c r="G75" s="197"/>
      <c r="H75" s="198"/>
      <c r="I75" s="197"/>
      <c r="J75" s="152"/>
    </row>
    <row r="76" spans="1:10" ht="15" customHeight="1" x14ac:dyDescent="0.2">
      <c r="A76" s="267" t="s">
        <v>141</v>
      </c>
      <c r="B76" s="268"/>
      <c r="C76" s="225"/>
      <c r="D76" s="226">
        <f>SUM(D73:D74)</f>
        <v>0</v>
      </c>
      <c r="E76" s="225"/>
      <c r="F76" s="225"/>
      <c r="G76" s="225"/>
      <c r="H76" s="225"/>
      <c r="I76" s="226">
        <f>SUM(I73:I74)</f>
        <v>0</v>
      </c>
      <c r="J76" s="153"/>
    </row>
    <row r="77" spans="1:10" ht="24.75" customHeight="1" thickBot="1" x14ac:dyDescent="0.25">
      <c r="A77" s="302" t="s">
        <v>142</v>
      </c>
      <c r="B77" s="303"/>
      <c r="C77" s="264">
        <f>SUM(D61,D66,D57,I66,I61,I57,D50,I50,I42,D42,D38,I38,D31,I31)</f>
        <v>0</v>
      </c>
      <c r="D77" s="265"/>
      <c r="E77" s="265"/>
      <c r="F77" s="265"/>
      <c r="G77" s="265"/>
      <c r="H77" s="265"/>
      <c r="I77" s="266"/>
      <c r="J77" s="150"/>
    </row>
    <row r="78" spans="1:10" ht="34.5" customHeight="1" x14ac:dyDescent="0.2">
      <c r="A78" s="188"/>
      <c r="B78" s="209"/>
      <c r="C78" s="209"/>
      <c r="D78" s="209"/>
      <c r="E78" s="209"/>
      <c r="F78" s="190"/>
    </row>
    <row r="79" spans="1:10" ht="33" customHeight="1" x14ac:dyDescent="0.2">
      <c r="A79" s="279" t="s">
        <v>182</v>
      </c>
      <c r="B79" s="280"/>
      <c r="C79" s="280"/>
      <c r="D79" s="280"/>
      <c r="E79" s="280"/>
      <c r="F79" s="280"/>
      <c r="G79" s="280"/>
      <c r="H79" s="280"/>
      <c r="I79" s="280"/>
      <c r="J79" s="147"/>
    </row>
    <row r="80" spans="1:10" ht="15" customHeight="1" x14ac:dyDescent="0.2">
      <c r="A80" s="262" t="s">
        <v>145</v>
      </c>
      <c r="B80" s="263"/>
      <c r="C80" s="263"/>
      <c r="D80" s="263"/>
      <c r="E80" s="263"/>
      <c r="F80" s="263"/>
      <c r="G80" s="263"/>
      <c r="H80" s="263"/>
      <c r="I80" s="263"/>
      <c r="J80" s="148"/>
    </row>
    <row r="81" spans="1:10" ht="15" customHeight="1" x14ac:dyDescent="0.2">
      <c r="A81" s="210"/>
      <c r="B81" s="191" t="s">
        <v>146</v>
      </c>
      <c r="C81" s="195" t="s">
        <v>11</v>
      </c>
      <c r="D81" s="192"/>
      <c r="E81" s="196"/>
      <c r="F81" s="198" t="s">
        <v>143</v>
      </c>
      <c r="G81" s="197"/>
      <c r="H81" s="198"/>
      <c r="I81" s="197">
        <f t="shared" ref="I81:I89" si="8">H81*G81</f>
        <v>0</v>
      </c>
      <c r="J81" s="152"/>
    </row>
    <row r="82" spans="1:10" ht="30" customHeight="1" x14ac:dyDescent="0.2">
      <c r="A82" s="211"/>
      <c r="B82" s="191" t="s">
        <v>147</v>
      </c>
      <c r="C82" s="212" t="s">
        <v>12</v>
      </c>
      <c r="D82" s="192"/>
      <c r="E82" s="196"/>
      <c r="F82" s="198" t="s">
        <v>143</v>
      </c>
      <c r="G82" s="197"/>
      <c r="H82" s="198"/>
      <c r="I82" s="197">
        <f t="shared" si="8"/>
        <v>0</v>
      </c>
      <c r="J82" s="152"/>
    </row>
    <row r="83" spans="1:10" ht="15" customHeight="1" x14ac:dyDescent="0.2">
      <c r="A83" s="211"/>
      <c r="B83" s="191" t="s">
        <v>148</v>
      </c>
      <c r="C83" s="195">
        <v>61330</v>
      </c>
      <c r="D83" s="192"/>
      <c r="E83" s="196"/>
      <c r="F83" s="198" t="s">
        <v>143</v>
      </c>
      <c r="G83" s="197"/>
      <c r="H83" s="207"/>
      <c r="I83" s="197">
        <f t="shared" si="8"/>
        <v>0</v>
      </c>
      <c r="J83" s="152"/>
    </row>
    <row r="84" spans="1:10" ht="15" customHeight="1" x14ac:dyDescent="0.2">
      <c r="A84" s="213"/>
      <c r="B84" s="191" t="s">
        <v>149</v>
      </c>
      <c r="C84" s="212" t="s">
        <v>13</v>
      </c>
      <c r="D84" s="192"/>
      <c r="E84" s="196"/>
      <c r="F84" s="198" t="s">
        <v>143</v>
      </c>
      <c r="G84" s="197"/>
      <c r="H84" s="198"/>
      <c r="I84" s="197">
        <f t="shared" ref="I84" si="9">H84*G84</f>
        <v>0</v>
      </c>
      <c r="J84" s="152"/>
    </row>
    <row r="85" spans="1:10" ht="15" customHeight="1" x14ac:dyDescent="0.2">
      <c r="A85" s="213"/>
      <c r="B85" s="191" t="s">
        <v>150</v>
      </c>
      <c r="C85" s="195">
        <v>61340</v>
      </c>
      <c r="D85" s="192"/>
      <c r="E85" s="196"/>
      <c r="F85" s="198" t="s">
        <v>143</v>
      </c>
      <c r="G85" s="197"/>
      <c r="H85" s="198"/>
      <c r="I85" s="197">
        <f t="shared" si="8"/>
        <v>0</v>
      </c>
      <c r="J85" s="152"/>
    </row>
    <row r="86" spans="1:10" ht="15" customHeight="1" x14ac:dyDescent="0.2">
      <c r="A86" s="213"/>
      <c r="B86" s="191" t="s">
        <v>151</v>
      </c>
      <c r="C86" s="212" t="s">
        <v>14</v>
      </c>
      <c r="D86" s="192"/>
      <c r="E86" s="196"/>
      <c r="F86" s="198" t="s">
        <v>143</v>
      </c>
      <c r="G86" s="197"/>
      <c r="H86" s="198"/>
      <c r="I86" s="197">
        <f t="shared" si="8"/>
        <v>0</v>
      </c>
      <c r="J86" s="152"/>
    </row>
    <row r="87" spans="1:10" ht="15" x14ac:dyDescent="0.2">
      <c r="A87" s="211"/>
      <c r="B87" s="194" t="s">
        <v>152</v>
      </c>
      <c r="C87" s="195">
        <v>63024</v>
      </c>
      <c r="D87" s="192"/>
      <c r="E87" s="196"/>
      <c r="F87" s="198" t="s">
        <v>143</v>
      </c>
      <c r="G87" s="197"/>
      <c r="H87" s="198"/>
      <c r="I87" s="197">
        <f t="shared" si="8"/>
        <v>0</v>
      </c>
      <c r="J87" s="152"/>
    </row>
    <row r="88" spans="1:10" ht="15" x14ac:dyDescent="0.2">
      <c r="A88" s="211"/>
      <c r="B88" s="194" t="s">
        <v>153</v>
      </c>
      <c r="C88" s="195">
        <v>63025</v>
      </c>
      <c r="D88" s="192"/>
      <c r="E88" s="196"/>
      <c r="F88" s="198" t="s">
        <v>143</v>
      </c>
      <c r="G88" s="197"/>
      <c r="H88" s="198"/>
      <c r="I88" s="197">
        <f t="shared" si="8"/>
        <v>0</v>
      </c>
      <c r="J88" s="152"/>
    </row>
    <row r="89" spans="1:10" ht="15" x14ac:dyDescent="0.2">
      <c r="A89" s="214"/>
      <c r="B89" s="191" t="s">
        <v>113</v>
      </c>
      <c r="C89" s="195"/>
      <c r="D89" s="192"/>
      <c r="E89" s="196"/>
      <c r="F89" s="198" t="s">
        <v>143</v>
      </c>
      <c r="G89" s="197"/>
      <c r="H89" s="198"/>
      <c r="I89" s="197">
        <f t="shared" si="8"/>
        <v>0</v>
      </c>
      <c r="J89" s="152"/>
    </row>
    <row r="90" spans="1:10" x14ac:dyDescent="0.2">
      <c r="A90" s="260" t="s">
        <v>154</v>
      </c>
      <c r="B90" s="261"/>
      <c r="C90" s="225"/>
      <c r="D90" s="226">
        <f>SUM(D84:D89)</f>
        <v>0</v>
      </c>
      <c r="E90" s="227"/>
      <c r="F90" s="225"/>
      <c r="G90" s="225"/>
      <c r="H90" s="225"/>
      <c r="I90" s="226">
        <f>SUM(I84:I89)</f>
        <v>0</v>
      </c>
      <c r="J90" s="149"/>
    </row>
    <row r="91" spans="1:10" x14ac:dyDescent="0.2">
      <c r="A91" s="262" t="s">
        <v>155</v>
      </c>
      <c r="B91" s="263"/>
      <c r="C91" s="263"/>
      <c r="D91" s="263"/>
      <c r="E91" s="263"/>
      <c r="F91" s="263"/>
      <c r="G91" s="263"/>
      <c r="H91" s="263"/>
      <c r="I91" s="263"/>
      <c r="J91" s="148"/>
    </row>
    <row r="92" spans="1:10" ht="15" customHeight="1" x14ac:dyDescent="0.2">
      <c r="A92" s="177"/>
      <c r="B92" s="191" t="s">
        <v>157</v>
      </c>
      <c r="C92" s="195">
        <v>61350</v>
      </c>
      <c r="D92" s="192"/>
      <c r="E92" s="269"/>
      <c r="F92" s="270"/>
      <c r="G92" s="270"/>
      <c r="H92" s="270"/>
      <c r="I92" s="270"/>
      <c r="J92" s="152"/>
    </row>
    <row r="93" spans="1:10" ht="15" customHeight="1" x14ac:dyDescent="0.2">
      <c r="A93" s="179"/>
      <c r="B93" s="191" t="s">
        <v>158</v>
      </c>
      <c r="C93" s="195" t="s">
        <v>15</v>
      </c>
      <c r="D93" s="192"/>
      <c r="E93" s="272"/>
      <c r="F93" s="273"/>
      <c r="G93" s="273"/>
      <c r="H93" s="273"/>
      <c r="I93" s="273"/>
      <c r="J93" s="152"/>
    </row>
    <row r="94" spans="1:10" ht="15" customHeight="1" x14ac:dyDescent="0.2">
      <c r="A94" s="180"/>
      <c r="B94" s="191" t="s">
        <v>159</v>
      </c>
      <c r="C94" s="195">
        <v>6303</v>
      </c>
      <c r="D94" s="192"/>
      <c r="E94" s="272"/>
      <c r="F94" s="273"/>
      <c r="G94" s="273"/>
      <c r="H94" s="273"/>
      <c r="I94" s="273"/>
      <c r="J94" s="152"/>
    </row>
    <row r="95" spans="1:10" ht="15" customHeight="1" x14ac:dyDescent="0.2">
      <c r="A95" s="180"/>
      <c r="B95" s="194" t="s">
        <v>160</v>
      </c>
      <c r="C95" s="208" t="s">
        <v>161</v>
      </c>
      <c r="D95" s="192"/>
      <c r="E95" s="272"/>
      <c r="F95" s="273"/>
      <c r="G95" s="273"/>
      <c r="H95" s="273"/>
      <c r="I95" s="273"/>
      <c r="J95" s="152"/>
    </row>
    <row r="96" spans="1:10" ht="15" customHeight="1" x14ac:dyDescent="0.2">
      <c r="A96" s="180"/>
      <c r="B96" s="205" t="s">
        <v>162</v>
      </c>
      <c r="C96" s="195">
        <v>753</v>
      </c>
      <c r="D96" s="192"/>
      <c r="E96" s="275"/>
      <c r="F96" s="276"/>
      <c r="G96" s="276"/>
      <c r="H96" s="276"/>
      <c r="I96" s="276"/>
      <c r="J96" s="154"/>
    </row>
    <row r="97" spans="1:10" x14ac:dyDescent="0.25">
      <c r="A97" s="215"/>
      <c r="B97" s="54" t="s">
        <v>113</v>
      </c>
      <c r="E97" s="196"/>
      <c r="F97" s="198"/>
      <c r="G97" s="196"/>
      <c r="H97" s="196"/>
      <c r="I97" s="197">
        <f t="shared" ref="I97" si="10">H97*G97</f>
        <v>0</v>
      </c>
    </row>
    <row r="98" spans="1:10" x14ac:dyDescent="0.2">
      <c r="A98" s="260" t="s">
        <v>163</v>
      </c>
      <c r="B98" s="261"/>
      <c r="C98" s="225"/>
      <c r="D98" s="226">
        <f>SUM(D92:D97)</f>
        <v>0</v>
      </c>
      <c r="E98" s="227"/>
      <c r="F98" s="225"/>
      <c r="G98" s="225"/>
      <c r="H98" s="225"/>
      <c r="I98" s="226">
        <f>SUM(I92:I97)</f>
        <v>0</v>
      </c>
      <c r="J98" s="149"/>
    </row>
    <row r="99" spans="1:10" ht="15" customHeight="1" x14ac:dyDescent="0.2">
      <c r="A99" s="216" t="s">
        <v>156</v>
      </c>
      <c r="B99" s="188"/>
      <c r="C99" s="188"/>
      <c r="D99" s="188"/>
      <c r="E99" s="148"/>
      <c r="F99" s="148"/>
      <c r="G99" s="148"/>
      <c r="H99" s="148"/>
      <c r="I99" s="148"/>
      <c r="J99" s="148"/>
    </row>
    <row r="100" spans="1:10" ht="15" customHeight="1" x14ac:dyDescent="0.2">
      <c r="A100" s="199"/>
      <c r="B100" s="191" t="s">
        <v>164</v>
      </c>
      <c r="C100" s="195">
        <v>61370</v>
      </c>
      <c r="D100" s="192"/>
      <c r="E100" s="269"/>
      <c r="F100" s="270"/>
      <c r="G100" s="270"/>
      <c r="H100" s="270"/>
      <c r="I100" s="271"/>
      <c r="J100" s="152"/>
    </row>
    <row r="101" spans="1:10" ht="15" customHeight="1" x14ac:dyDescent="0.2">
      <c r="A101" s="201"/>
      <c r="B101" s="191" t="s">
        <v>165</v>
      </c>
      <c r="C101" s="195">
        <v>61371</v>
      </c>
      <c r="D101" s="192"/>
      <c r="E101" s="272"/>
      <c r="F101" s="273"/>
      <c r="G101" s="273"/>
      <c r="H101" s="273"/>
      <c r="I101" s="274"/>
      <c r="J101" s="152"/>
    </row>
    <row r="102" spans="1:10" ht="15" customHeight="1" x14ac:dyDescent="0.2">
      <c r="A102" s="201"/>
      <c r="B102" s="205" t="s">
        <v>166</v>
      </c>
      <c r="C102" s="195">
        <v>6304</v>
      </c>
      <c r="D102" s="192"/>
      <c r="E102" s="275"/>
      <c r="F102" s="276"/>
      <c r="G102" s="276"/>
      <c r="H102" s="276"/>
      <c r="I102" s="277"/>
      <c r="J102" s="152"/>
    </row>
    <row r="103" spans="1:10" ht="15" customHeight="1" x14ac:dyDescent="0.2">
      <c r="A103" s="204"/>
      <c r="B103" s="205" t="s">
        <v>113</v>
      </c>
      <c r="C103" s="195"/>
      <c r="D103" s="192"/>
      <c r="E103" s="198"/>
      <c r="F103" s="198"/>
      <c r="G103" s="197"/>
      <c r="H103" s="198"/>
      <c r="I103" s="197">
        <f t="shared" ref="I103" si="11">H103*G103</f>
        <v>0</v>
      </c>
      <c r="J103" s="154"/>
    </row>
    <row r="104" spans="1:10" ht="26.25" customHeight="1" x14ac:dyDescent="0.2">
      <c r="A104" s="267" t="s">
        <v>167</v>
      </c>
      <c r="B104" s="268"/>
      <c r="C104" s="225"/>
      <c r="D104" s="226">
        <f>SUM(D100:D102)</f>
        <v>0</v>
      </c>
      <c r="E104" s="225"/>
      <c r="F104" s="225"/>
      <c r="G104" s="225"/>
      <c r="H104" s="225"/>
      <c r="I104" s="226">
        <f>SUM(I100:I102)</f>
        <v>0</v>
      </c>
      <c r="J104" s="149"/>
    </row>
    <row r="105" spans="1:10" ht="31.15" customHeight="1" thickBot="1" x14ac:dyDescent="0.25">
      <c r="A105" s="302" t="s">
        <v>168</v>
      </c>
      <c r="B105" s="303"/>
      <c r="C105" s="264">
        <f>SUM(D90,I90,D104,I104,I98,D98)</f>
        <v>0</v>
      </c>
      <c r="D105" s="265"/>
      <c r="E105" s="265"/>
      <c r="F105" s="265"/>
      <c r="G105" s="265"/>
      <c r="H105" s="265"/>
      <c r="I105" s="266"/>
      <c r="J105" s="150"/>
    </row>
    <row r="106" spans="1:10" x14ac:dyDescent="0.2">
      <c r="A106" s="217"/>
      <c r="B106" s="218"/>
      <c r="C106" s="150"/>
      <c r="D106" s="150"/>
      <c r="E106" s="150"/>
      <c r="F106" s="150"/>
      <c r="G106" s="150"/>
      <c r="H106" s="150"/>
      <c r="I106" s="150"/>
      <c r="J106" s="150"/>
    </row>
    <row r="107" spans="1:10" s="133" customFormat="1" ht="20.25" x14ac:dyDescent="0.2">
      <c r="A107" s="279" t="s">
        <v>181</v>
      </c>
      <c r="B107" s="280"/>
      <c r="C107" s="280"/>
      <c r="D107" s="280"/>
      <c r="E107" s="280"/>
      <c r="F107" s="280"/>
      <c r="G107" s="280"/>
      <c r="H107" s="280"/>
      <c r="I107" s="280"/>
      <c r="J107" s="147"/>
    </row>
    <row r="108" spans="1:10" ht="13.15" customHeight="1" x14ac:dyDescent="0.2">
      <c r="A108" s="216" t="s">
        <v>169</v>
      </c>
      <c r="B108" s="148"/>
      <c r="C108" s="148"/>
      <c r="D108" s="148"/>
      <c r="E108" s="148"/>
      <c r="F108" s="148"/>
      <c r="G108" s="148"/>
      <c r="H108" s="148"/>
      <c r="I108" s="148"/>
      <c r="J108" s="148"/>
    </row>
    <row r="109" spans="1:10" ht="30" x14ac:dyDescent="0.2">
      <c r="A109" s="219"/>
      <c r="B109" s="191" t="s">
        <v>170</v>
      </c>
      <c r="C109" s="212" t="s">
        <v>16</v>
      </c>
      <c r="D109" s="192"/>
      <c r="E109" s="196"/>
      <c r="F109" s="195"/>
      <c r="G109" s="197"/>
      <c r="H109" s="198"/>
      <c r="I109" s="197">
        <f t="shared" ref="I109:I111" si="12">H109*G109</f>
        <v>0</v>
      </c>
      <c r="J109" s="152"/>
    </row>
    <row r="110" spans="1:10" ht="15" customHeight="1" x14ac:dyDescent="0.2">
      <c r="A110" s="213"/>
      <c r="B110" s="191" t="s">
        <v>171</v>
      </c>
      <c r="C110" s="212">
        <v>6500</v>
      </c>
      <c r="D110" s="192"/>
      <c r="E110" s="196"/>
      <c r="F110" s="195"/>
      <c r="G110" s="197"/>
      <c r="H110" s="198"/>
      <c r="I110" s="197">
        <f t="shared" si="12"/>
        <v>0</v>
      </c>
      <c r="J110" s="152"/>
    </row>
    <row r="111" spans="1:10" ht="15" customHeight="1" x14ac:dyDescent="0.2">
      <c r="A111" s="214"/>
      <c r="B111" s="194" t="s">
        <v>113</v>
      </c>
      <c r="C111" s="195"/>
      <c r="D111" s="192"/>
      <c r="E111" s="196"/>
      <c r="F111" s="195"/>
      <c r="G111" s="197"/>
      <c r="H111" s="198"/>
      <c r="I111" s="197">
        <f t="shared" si="12"/>
        <v>0</v>
      </c>
      <c r="J111" s="152"/>
    </row>
    <row r="112" spans="1:10" x14ac:dyDescent="0.2">
      <c r="A112" s="307" t="s">
        <v>172</v>
      </c>
      <c r="B112" s="308"/>
      <c r="C112" s="185"/>
      <c r="D112" s="186">
        <f>SUM(D110:D111)</f>
        <v>0</v>
      </c>
      <c r="E112" s="187"/>
      <c r="F112" s="185"/>
      <c r="G112" s="185"/>
      <c r="H112" s="185"/>
      <c r="I112" s="186">
        <f>SUM(I110:I111)</f>
        <v>0</v>
      </c>
      <c r="J112" s="149"/>
    </row>
    <row r="113" spans="1:10" ht="15" customHeight="1" x14ac:dyDescent="0.2">
      <c r="A113" s="176" t="s">
        <v>113</v>
      </c>
      <c r="B113" s="148"/>
      <c r="C113" s="148"/>
      <c r="D113" s="148"/>
      <c r="E113" s="148"/>
      <c r="F113" s="148"/>
      <c r="G113" s="148"/>
      <c r="H113" s="148"/>
      <c r="I113" s="148"/>
      <c r="J113" s="148"/>
    </row>
    <row r="114" spans="1:10" ht="15" customHeight="1" x14ac:dyDescent="0.2">
      <c r="A114" s="220"/>
      <c r="B114" s="205" t="s">
        <v>113</v>
      </c>
      <c r="C114" s="198"/>
      <c r="D114" s="192"/>
      <c r="E114" s="198"/>
      <c r="F114" s="198"/>
      <c r="G114" s="197"/>
      <c r="H114" s="198"/>
      <c r="I114" s="197">
        <f t="shared" ref="I114" si="13">H114*G114</f>
        <v>0</v>
      </c>
      <c r="J114" s="152"/>
    </row>
    <row r="115" spans="1:10" ht="26.25" customHeight="1" x14ac:dyDescent="0.2">
      <c r="A115" s="260" t="s">
        <v>173</v>
      </c>
      <c r="B115" s="261"/>
      <c r="C115" s="225"/>
      <c r="D115" s="226">
        <f>SUM(D114:D114)</f>
        <v>0</v>
      </c>
      <c r="E115" s="225"/>
      <c r="F115" s="225"/>
      <c r="G115" s="225"/>
      <c r="H115" s="225"/>
      <c r="I115" s="226">
        <f>SUM(I114:I114)</f>
        <v>0</v>
      </c>
      <c r="J115" s="153"/>
    </row>
    <row r="116" spans="1:10" ht="31.15" customHeight="1" thickBot="1" x14ac:dyDescent="0.25">
      <c r="A116" s="302" t="s">
        <v>179</v>
      </c>
      <c r="B116" s="303"/>
      <c r="C116" s="264">
        <f>SUM(D115,I115,I112,D112)</f>
        <v>0</v>
      </c>
      <c r="D116" s="265"/>
      <c r="E116" s="265"/>
      <c r="F116" s="265"/>
      <c r="G116" s="265"/>
      <c r="H116" s="265"/>
      <c r="I116" s="266"/>
      <c r="J116" s="150"/>
    </row>
    <row r="117" spans="1:10" x14ac:dyDescent="0.2">
      <c r="A117" s="217"/>
      <c r="B117" s="218"/>
      <c r="C117" s="150"/>
      <c r="D117" s="150"/>
      <c r="E117" s="150"/>
      <c r="F117" s="150"/>
      <c r="G117" s="150"/>
      <c r="H117" s="150"/>
      <c r="I117" s="150"/>
      <c r="J117" s="150"/>
    </row>
    <row r="118" spans="1:10" ht="31.5" customHeight="1" x14ac:dyDescent="0.2">
      <c r="A118" s="279" t="s">
        <v>180</v>
      </c>
      <c r="B118" s="280"/>
      <c r="C118" s="280"/>
      <c r="D118" s="280"/>
      <c r="E118" s="280"/>
      <c r="F118" s="280"/>
      <c r="G118" s="280"/>
      <c r="H118" s="280"/>
      <c r="I118" s="280"/>
      <c r="J118" s="147"/>
    </row>
    <row r="119" spans="1:10" ht="27.75" customHeight="1" x14ac:dyDescent="0.2">
      <c r="A119" s="176" t="s">
        <v>174</v>
      </c>
      <c r="B119" s="148"/>
      <c r="C119" s="148"/>
      <c r="D119" s="148"/>
      <c r="E119" s="148"/>
      <c r="F119" s="148"/>
      <c r="G119" s="148"/>
      <c r="H119" s="148"/>
      <c r="I119" s="148"/>
      <c r="J119" s="148"/>
    </row>
    <row r="120" spans="1:10" ht="13.9" customHeight="1" x14ac:dyDescent="0.2">
      <c r="A120" s="219"/>
      <c r="B120" s="191" t="s">
        <v>176</v>
      </c>
      <c r="C120" s="212">
        <v>709</v>
      </c>
      <c r="D120" s="192"/>
      <c r="E120" s="196"/>
      <c r="F120" s="195"/>
      <c r="G120" s="197"/>
      <c r="H120" s="198"/>
      <c r="I120" s="197"/>
      <c r="J120" s="152"/>
    </row>
    <row r="121" spans="1:10" ht="15" customHeight="1" x14ac:dyDescent="0.2">
      <c r="A121" s="214"/>
      <c r="B121" s="194" t="s">
        <v>113</v>
      </c>
      <c r="C121" s="195"/>
      <c r="D121" s="192"/>
      <c r="E121" s="196"/>
      <c r="F121" s="195"/>
      <c r="G121" s="197"/>
      <c r="H121" s="198"/>
      <c r="I121" s="197">
        <f t="shared" ref="I121" si="14">H121*G121</f>
        <v>0</v>
      </c>
      <c r="J121" s="152"/>
    </row>
    <row r="122" spans="1:10" ht="15" customHeight="1" x14ac:dyDescent="0.2">
      <c r="A122" s="260" t="str">
        <f>"Total du " &amp;A119</f>
        <v>Total du Inkomsten uit diensten</v>
      </c>
      <c r="B122" s="261"/>
      <c r="C122" s="225"/>
      <c r="D122" s="226">
        <f>SUM(D120:D121)</f>
        <v>0</v>
      </c>
      <c r="E122" s="227"/>
      <c r="F122" s="225"/>
      <c r="G122" s="225"/>
      <c r="H122" s="225"/>
      <c r="I122" s="226">
        <f>SUM(I120:I121)</f>
        <v>0</v>
      </c>
      <c r="J122" s="149"/>
    </row>
    <row r="123" spans="1:10" ht="15" customHeight="1" x14ac:dyDescent="0.2">
      <c r="A123" s="176" t="s">
        <v>113</v>
      </c>
      <c r="B123" s="148"/>
      <c r="C123" s="148"/>
      <c r="D123" s="148"/>
      <c r="E123" s="148"/>
      <c r="F123" s="148"/>
      <c r="G123" s="148"/>
      <c r="H123" s="148"/>
      <c r="I123" s="148"/>
      <c r="J123" s="148"/>
    </row>
    <row r="124" spans="1:10" ht="15" customHeight="1" x14ac:dyDescent="0.2">
      <c r="A124" s="220"/>
      <c r="B124" s="205" t="s">
        <v>177</v>
      </c>
      <c r="C124" s="221" t="s">
        <v>17</v>
      </c>
      <c r="D124" s="192"/>
      <c r="E124" s="198"/>
      <c r="F124" s="198"/>
      <c r="G124" s="197"/>
      <c r="H124" s="198"/>
      <c r="I124" s="197">
        <f t="shared" ref="I124" si="15">H124*G124</f>
        <v>0</v>
      </c>
      <c r="J124" s="152"/>
    </row>
    <row r="125" spans="1:10" x14ac:dyDescent="0.2">
      <c r="A125" s="260" t="str">
        <f>"Total du " &amp;A123</f>
        <v>Total du Andere</v>
      </c>
      <c r="B125" s="261"/>
      <c r="C125" s="225"/>
      <c r="D125" s="226">
        <f>SUM(D124:D124)</f>
        <v>0</v>
      </c>
      <c r="E125" s="225"/>
      <c r="F125" s="225"/>
      <c r="G125" s="225"/>
      <c r="H125" s="225"/>
      <c r="I125" s="226">
        <f>SUM(I124:I124)</f>
        <v>0</v>
      </c>
      <c r="J125" s="153"/>
    </row>
    <row r="126" spans="1:10" ht="32.65" customHeight="1" thickBot="1" x14ac:dyDescent="0.25">
      <c r="A126" s="302" t="s">
        <v>178</v>
      </c>
      <c r="B126" s="303"/>
      <c r="C126" s="264">
        <f>SUM(D125,I125,I122,D122)</f>
        <v>0</v>
      </c>
      <c r="D126" s="265"/>
      <c r="E126" s="265"/>
      <c r="F126" s="265"/>
      <c r="G126" s="265"/>
      <c r="H126" s="265"/>
      <c r="I126" s="266"/>
      <c r="J126" s="150"/>
    </row>
    <row r="128" spans="1:10" ht="27.75" x14ac:dyDescent="0.4">
      <c r="A128" s="222" t="s">
        <v>175</v>
      </c>
      <c r="B128" s="222"/>
      <c r="C128" s="222"/>
      <c r="D128" s="222"/>
      <c r="E128" s="223"/>
      <c r="F128" s="223"/>
      <c r="G128" s="223"/>
      <c r="H128" s="223"/>
      <c r="I128" s="224">
        <f>SUM(C116,C105,C77,C21,C126)</f>
        <v>0</v>
      </c>
      <c r="J128" s="155"/>
    </row>
    <row r="129" spans="8:8" x14ac:dyDescent="0.25">
      <c r="H129" s="135"/>
    </row>
  </sheetData>
  <autoFilter ref="A3:I4" xr:uid="{00000000-0001-0000-0100-000000000000}">
    <filterColumn colId="2" showButton="0"/>
    <filterColumn colId="4" showButton="0"/>
    <filterColumn colId="5" showButton="0"/>
    <filterColumn colId="6" showButton="0"/>
    <filterColumn colId="7" showButton="0"/>
  </autoFilter>
  <mergeCells count="65">
    <mergeCell ref="A1:I1"/>
    <mergeCell ref="A2:I2"/>
    <mergeCell ref="A112:B112"/>
    <mergeCell ref="A115:B115"/>
    <mergeCell ref="A105:B105"/>
    <mergeCell ref="A3:A4"/>
    <mergeCell ref="B3:B4"/>
    <mergeCell ref="A21:B21"/>
    <mergeCell ref="A42:B42"/>
    <mergeCell ref="A23:I23"/>
    <mergeCell ref="A79:I79"/>
    <mergeCell ref="A32:I32"/>
    <mergeCell ref="A38:B38"/>
    <mergeCell ref="A39:I39"/>
    <mergeCell ref="A77:B77"/>
    <mergeCell ref="A50:B50"/>
    <mergeCell ref="A122:B122"/>
    <mergeCell ref="A125:B125"/>
    <mergeCell ref="A126:B126"/>
    <mergeCell ref="A118:I118"/>
    <mergeCell ref="C126:I126"/>
    <mergeCell ref="A57:B57"/>
    <mergeCell ref="A58:I58"/>
    <mergeCell ref="A61:B61"/>
    <mergeCell ref="A62:I62"/>
    <mergeCell ref="A116:B116"/>
    <mergeCell ref="C116:I116"/>
    <mergeCell ref="E100:I102"/>
    <mergeCell ref="E92:I96"/>
    <mergeCell ref="A107:I107"/>
    <mergeCell ref="C105:I105"/>
    <mergeCell ref="A67:I67"/>
    <mergeCell ref="A71:B71"/>
    <mergeCell ref="A98:B98"/>
    <mergeCell ref="A104:B104"/>
    <mergeCell ref="A66:B66"/>
    <mergeCell ref="A80:I80"/>
    <mergeCell ref="E52:I55"/>
    <mergeCell ref="E25:I29"/>
    <mergeCell ref="E33:I36"/>
    <mergeCell ref="E40:I40"/>
    <mergeCell ref="A51:I51"/>
    <mergeCell ref="C25:C29"/>
    <mergeCell ref="C33:C36"/>
    <mergeCell ref="C44:C48"/>
    <mergeCell ref="A43:I43"/>
    <mergeCell ref="C52:C55"/>
    <mergeCell ref="C21:I21"/>
    <mergeCell ref="A24:I24"/>
    <mergeCell ref="A31:B31"/>
    <mergeCell ref="E44:I48"/>
    <mergeCell ref="C3:D3"/>
    <mergeCell ref="E3:I3"/>
    <mergeCell ref="A5:I5"/>
    <mergeCell ref="A6:I6"/>
    <mergeCell ref="A20:B20"/>
    <mergeCell ref="E7:I19"/>
    <mergeCell ref="D17:D19"/>
    <mergeCell ref="D7:D16"/>
    <mergeCell ref="C7:C14"/>
    <mergeCell ref="A90:B90"/>
    <mergeCell ref="A91:I91"/>
    <mergeCell ref="C77:I77"/>
    <mergeCell ref="A72:I72"/>
    <mergeCell ref="A76:B76"/>
  </mergeCells>
  <conditionalFormatting sqref="D7:D20 D25:D31 D33:D38 D40:D42 D44:D50 D52:D57 D59:D61 D63:D66 D68:D71 D73:D76 D81:D90 D92:D98 D100:D104 D109:D112 D114:D115 D120:D122 D124:D125 I30:I31 I41:I42 I56:I57 I59:I61 I63:I66 I68:I71 I73:I76 I81:I90 I97:I98 I103:I104 I109:I112 I114:I115 I120:I122 I124:I12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8"/>
  <sheetViews>
    <sheetView topLeftCell="A26" zoomScale="80" zoomScaleNormal="80" workbookViewId="0">
      <selection activeCell="A18" sqref="A18"/>
    </sheetView>
  </sheetViews>
  <sheetFormatPr defaultColWidth="11.28515625" defaultRowHeight="15" x14ac:dyDescent="0.25"/>
  <cols>
    <col min="1" max="1" width="51.7109375" style="101" customWidth="1"/>
    <col min="2" max="2" width="10.7109375" style="102" customWidth="1"/>
    <col min="3" max="3" width="33.7109375" style="102" customWidth="1"/>
    <col min="4" max="16384" width="11.28515625" style="56"/>
  </cols>
  <sheetData>
    <row r="1" spans="1:5" ht="30" customHeight="1" x14ac:dyDescent="0.25">
      <c r="A1" s="309" t="s">
        <v>184</v>
      </c>
      <c r="B1" s="309"/>
      <c r="C1" s="309"/>
    </row>
    <row r="2" spans="1:5" x14ac:dyDescent="0.25">
      <c r="A2" s="309"/>
      <c r="B2" s="309"/>
      <c r="C2" s="309"/>
    </row>
    <row r="3" spans="1:5" x14ac:dyDescent="0.25">
      <c r="A3" s="309"/>
      <c r="B3" s="309"/>
      <c r="C3" s="309"/>
    </row>
    <row r="4" spans="1:5" ht="37.5" customHeight="1" x14ac:dyDescent="0.25">
      <c r="A4" s="309"/>
      <c r="B4" s="309"/>
      <c r="C4" s="309"/>
    </row>
    <row r="5" spans="1:5" ht="72" customHeight="1" x14ac:dyDescent="0.25">
      <c r="A5" s="309"/>
      <c r="B5" s="309"/>
      <c r="C5" s="309"/>
    </row>
    <row r="6" spans="1:5" ht="29.25" customHeight="1" x14ac:dyDescent="0.25">
      <c r="A6" s="57"/>
      <c r="B6" s="57"/>
      <c r="C6" s="57"/>
    </row>
    <row r="7" spans="1:5" ht="25.5" x14ac:dyDescent="0.35">
      <c r="A7" s="310" t="s">
        <v>185</v>
      </c>
      <c r="B7" s="310"/>
      <c r="C7" s="310"/>
      <c r="E7" s="58"/>
    </row>
    <row r="8" spans="1:5" x14ac:dyDescent="0.25">
      <c r="A8" s="59"/>
      <c r="B8" s="60"/>
      <c r="C8" s="60"/>
    </row>
    <row r="9" spans="1:5" ht="30.75" customHeight="1" x14ac:dyDescent="0.25">
      <c r="A9" s="61" t="s">
        <v>43</v>
      </c>
      <c r="B9" s="62"/>
      <c r="C9" s="63">
        <f>'Boekhoudkundige gegevens'!I128</f>
        <v>0</v>
      </c>
      <c r="D9" s="134"/>
    </row>
    <row r="10" spans="1:5" x14ac:dyDescent="0.25">
      <c r="A10" s="64"/>
      <c r="B10" s="60"/>
      <c r="C10" s="65"/>
    </row>
    <row r="11" spans="1:5" ht="41.25" customHeight="1" x14ac:dyDescent="0.25">
      <c r="A11" s="66" t="s">
        <v>41</v>
      </c>
      <c r="B11" s="62"/>
      <c r="C11" s="67">
        <f>'Gegevens van samenstelling'!D40</f>
        <v>0</v>
      </c>
    </row>
    <row r="12" spans="1:5" ht="28.5" customHeight="1" x14ac:dyDescent="0.25">
      <c r="A12" s="61" t="s">
        <v>42</v>
      </c>
      <c r="B12" s="62"/>
      <c r="C12" s="68" t="e">
        <f>C9/C11</f>
        <v>#DIV/0!</v>
      </c>
    </row>
    <row r="13" spans="1:5" ht="36" customHeight="1" x14ac:dyDescent="0.25">
      <c r="A13" s="59"/>
      <c r="B13" s="60"/>
      <c r="C13" s="60"/>
    </row>
    <row r="14" spans="1:5" x14ac:dyDescent="0.25">
      <c r="A14" s="69" t="s">
        <v>21</v>
      </c>
      <c r="B14" s="69" t="s">
        <v>0</v>
      </c>
      <c r="C14" s="70" t="s">
        <v>40</v>
      </c>
    </row>
    <row r="15" spans="1:5" x14ac:dyDescent="0.25">
      <c r="A15" s="71"/>
      <c r="B15" s="71"/>
      <c r="C15" s="71"/>
    </row>
    <row r="16" spans="1:5" ht="20.25" customHeight="1" x14ac:dyDescent="0.25">
      <c r="A16" s="72" t="s">
        <v>44</v>
      </c>
      <c r="B16" s="72"/>
      <c r="C16" s="73"/>
    </row>
    <row r="17" spans="1:5" ht="20.25" customHeight="1" x14ac:dyDescent="0.25">
      <c r="A17" s="74" t="s">
        <v>52</v>
      </c>
      <c r="B17" s="75">
        <v>15</v>
      </c>
      <c r="C17" s="136" t="e">
        <f>C12*B17</f>
        <v>#DIV/0!</v>
      </c>
      <c r="E17" s="77"/>
    </row>
    <row r="18" spans="1:5" ht="22.5" customHeight="1" x14ac:dyDescent="0.25">
      <c r="A18" s="74" t="s">
        <v>212</v>
      </c>
      <c r="B18" s="78">
        <v>30</v>
      </c>
      <c r="C18" s="136" t="e">
        <f>C12*B18</f>
        <v>#DIV/0!</v>
      </c>
    </row>
    <row r="19" spans="1:5" ht="20.25" customHeight="1" x14ac:dyDescent="0.25">
      <c r="A19" s="74" t="s">
        <v>45</v>
      </c>
      <c r="B19" s="79">
        <v>110</v>
      </c>
      <c r="C19" s="136" t="e">
        <f>C12*B19</f>
        <v>#DIV/0!</v>
      </c>
    </row>
    <row r="20" spans="1:5" ht="20.25" customHeight="1" x14ac:dyDescent="0.25">
      <c r="A20" s="74" t="s">
        <v>46</v>
      </c>
      <c r="B20" s="79">
        <v>160</v>
      </c>
      <c r="C20" s="136" t="e">
        <f>C12*B20</f>
        <v>#DIV/0!</v>
      </c>
    </row>
    <row r="21" spans="1:5" ht="20.25" customHeight="1" x14ac:dyDescent="0.25">
      <c r="A21" s="74" t="s">
        <v>47</v>
      </c>
      <c r="B21" s="79">
        <v>160</v>
      </c>
      <c r="C21" s="136" t="e">
        <f>C12*B21</f>
        <v>#DIV/0!</v>
      </c>
    </row>
    <row r="22" spans="1:5" ht="15.75" customHeight="1" x14ac:dyDescent="0.25">
      <c r="A22" s="59"/>
      <c r="B22" s="80"/>
      <c r="C22" s="81"/>
    </row>
    <row r="23" spans="1:5" ht="20.25" customHeight="1" x14ac:dyDescent="0.25">
      <c r="A23" s="72" t="s">
        <v>48</v>
      </c>
      <c r="B23" s="82"/>
      <c r="C23" s="83"/>
    </row>
    <row r="24" spans="1:5" ht="20.25" customHeight="1" x14ac:dyDescent="0.25">
      <c r="A24" s="74" t="s">
        <v>49</v>
      </c>
      <c r="B24" s="75">
        <v>15</v>
      </c>
      <c r="C24" s="136" t="e">
        <f>C12*B24</f>
        <v>#DIV/0!</v>
      </c>
    </row>
    <row r="25" spans="1:5" ht="20.25" customHeight="1" x14ac:dyDescent="0.25">
      <c r="A25" s="74" t="s">
        <v>50</v>
      </c>
      <c r="B25" s="75">
        <v>20</v>
      </c>
      <c r="C25" s="136" t="e">
        <f>C12*B25</f>
        <v>#DIV/0!</v>
      </c>
    </row>
    <row r="26" spans="1:5" ht="13.5" customHeight="1" x14ac:dyDescent="0.25">
      <c r="A26" s="59"/>
      <c r="B26" s="80"/>
      <c r="C26" s="84"/>
    </row>
    <row r="27" spans="1:5" ht="20.25" customHeight="1" x14ac:dyDescent="0.25">
      <c r="A27" s="72" t="s">
        <v>33</v>
      </c>
      <c r="B27" s="82"/>
      <c r="C27" s="85"/>
    </row>
    <row r="28" spans="1:5" ht="20.25" customHeight="1" x14ac:dyDescent="0.25">
      <c r="A28" s="74" t="s">
        <v>49</v>
      </c>
      <c r="B28" s="75">
        <v>10</v>
      </c>
      <c r="C28" s="136" t="e">
        <f>C12*B28</f>
        <v>#DIV/0!</v>
      </c>
    </row>
    <row r="29" spans="1:5" ht="20.25" customHeight="1" x14ac:dyDescent="0.25">
      <c r="A29" s="74" t="s">
        <v>50</v>
      </c>
      <c r="B29" s="75">
        <v>15</v>
      </c>
      <c r="C29" s="136" t="e">
        <f>C12*B29</f>
        <v>#DIV/0!</v>
      </c>
    </row>
    <row r="30" spans="1:5" ht="20.25" customHeight="1" x14ac:dyDescent="0.25">
      <c r="A30" s="59"/>
      <c r="B30" s="80"/>
      <c r="C30" s="86"/>
    </row>
    <row r="31" spans="1:5" ht="20.25" customHeight="1" x14ac:dyDescent="0.25">
      <c r="A31" s="87" t="s">
        <v>35</v>
      </c>
      <c r="B31" s="88"/>
      <c r="C31" s="88"/>
    </row>
    <row r="32" spans="1:5" ht="9" customHeight="1" x14ac:dyDescent="0.25">
      <c r="A32" s="89"/>
      <c r="B32" s="88"/>
      <c r="C32" s="88"/>
    </row>
    <row r="33" spans="1:5" ht="20.25" customHeight="1" x14ac:dyDescent="0.25">
      <c r="A33" s="90" t="s">
        <v>51</v>
      </c>
      <c r="B33" s="91">
        <v>10</v>
      </c>
      <c r="C33" s="136" t="e">
        <f>C12*B33</f>
        <v>#DIV/0!</v>
      </c>
      <c r="E33" s="58"/>
    </row>
    <row r="34" spans="1:5" ht="51.75" customHeight="1" x14ac:dyDescent="0.25">
      <c r="A34" s="59"/>
      <c r="B34" s="60"/>
      <c r="C34" s="136"/>
    </row>
    <row r="35" spans="1:5" ht="23.25" customHeight="1" x14ac:dyDescent="0.35">
      <c r="A35" s="310" t="s">
        <v>186</v>
      </c>
      <c r="B35" s="310"/>
      <c r="C35" s="310"/>
    </row>
    <row r="36" spans="1:5" ht="23.25" customHeight="1" x14ac:dyDescent="0.25">
      <c r="A36" s="59"/>
      <c r="B36" s="60"/>
      <c r="C36" s="60"/>
    </row>
    <row r="37" spans="1:5" ht="23.25" customHeight="1" x14ac:dyDescent="0.25">
      <c r="A37" s="64"/>
      <c r="B37" s="60"/>
      <c r="C37" s="92"/>
    </row>
    <row r="38" spans="1:5" ht="23.25" customHeight="1" x14ac:dyDescent="0.25">
      <c r="A38" s="59"/>
      <c r="B38" s="60"/>
      <c r="C38" s="60"/>
    </row>
    <row r="39" spans="1:5" ht="23.25" customHeight="1" x14ac:dyDescent="0.25">
      <c r="A39" s="69" t="s">
        <v>21</v>
      </c>
      <c r="B39" s="69" t="s">
        <v>0</v>
      </c>
      <c r="C39" s="70" t="s">
        <v>54</v>
      </c>
    </row>
    <row r="40" spans="1:5" ht="9.75" customHeight="1" x14ac:dyDescent="0.25">
      <c r="A40" s="59"/>
      <c r="B40" s="60"/>
      <c r="C40" s="60"/>
    </row>
    <row r="41" spans="1:5" ht="23.25" customHeight="1" x14ac:dyDescent="0.25">
      <c r="A41" s="72" t="s">
        <v>44</v>
      </c>
      <c r="B41" s="72"/>
      <c r="C41" s="73"/>
    </row>
    <row r="42" spans="1:5" ht="23.25" customHeight="1" x14ac:dyDescent="0.25">
      <c r="A42" s="74" t="s">
        <v>52</v>
      </c>
      <c r="B42" s="78">
        <v>15</v>
      </c>
      <c r="C42" s="76" t="e">
        <f>C12*B42</f>
        <v>#DIV/0!</v>
      </c>
    </row>
    <row r="43" spans="1:5" ht="36.75" customHeight="1" x14ac:dyDescent="0.25">
      <c r="A43" s="74" t="s">
        <v>53</v>
      </c>
      <c r="B43" s="79">
        <v>85</v>
      </c>
      <c r="C43" s="76" t="e">
        <f>C12*B43</f>
        <v>#DIV/0!</v>
      </c>
    </row>
    <row r="44" spans="1:5" ht="23.25" customHeight="1" x14ac:dyDescent="0.25">
      <c r="A44" s="59"/>
      <c r="B44" s="80"/>
      <c r="C44" s="93"/>
    </row>
    <row r="45" spans="1:5" ht="23.25" customHeight="1" x14ac:dyDescent="0.25">
      <c r="A45" s="72" t="s">
        <v>48</v>
      </c>
      <c r="B45" s="82"/>
      <c r="C45" s="94"/>
    </row>
    <row r="46" spans="1:5" ht="29.25" customHeight="1" x14ac:dyDescent="0.25">
      <c r="A46" s="74" t="s">
        <v>187</v>
      </c>
      <c r="B46" s="75">
        <v>16</v>
      </c>
      <c r="C46" s="76" t="e">
        <f>C12*B46</f>
        <v>#DIV/0!</v>
      </c>
    </row>
    <row r="47" spans="1:5" ht="23.25" customHeight="1" x14ac:dyDescent="0.25">
      <c r="A47" s="59"/>
      <c r="B47" s="80"/>
      <c r="C47" s="93"/>
    </row>
    <row r="48" spans="1:5" ht="23.25" customHeight="1" x14ac:dyDescent="0.25">
      <c r="A48" s="72" t="s">
        <v>33</v>
      </c>
      <c r="B48" s="82"/>
      <c r="C48" s="94"/>
    </row>
    <row r="49" spans="1:3" ht="33.75" customHeight="1" x14ac:dyDescent="0.25">
      <c r="A49" s="74" t="s">
        <v>188</v>
      </c>
      <c r="B49" s="75">
        <v>11.5</v>
      </c>
      <c r="C49" s="76" t="e">
        <f>C12*B49</f>
        <v>#DIV/0!</v>
      </c>
    </row>
    <row r="50" spans="1:3" ht="23.25" customHeight="1" x14ac:dyDescent="0.25">
      <c r="A50" s="59"/>
      <c r="B50" s="80"/>
      <c r="C50" s="95"/>
    </row>
    <row r="51" spans="1:3" ht="23.25" customHeight="1" x14ac:dyDescent="0.25">
      <c r="A51" s="72" t="s">
        <v>35</v>
      </c>
      <c r="B51" s="96"/>
      <c r="C51" s="97"/>
    </row>
    <row r="52" spans="1:3" ht="29.25" customHeight="1" x14ac:dyDescent="0.25">
      <c r="A52" s="90" t="s">
        <v>51</v>
      </c>
      <c r="B52" s="91">
        <v>10</v>
      </c>
      <c r="C52" s="76" t="e">
        <f>C12*B52</f>
        <v>#DIV/0!</v>
      </c>
    </row>
    <row r="53" spans="1:3" ht="23.25" customHeight="1" x14ac:dyDescent="0.25">
      <c r="A53" s="98"/>
      <c r="B53" s="99"/>
      <c r="C53" s="100"/>
    </row>
    <row r="54" spans="1:3" ht="23.25" customHeight="1" x14ac:dyDescent="0.25">
      <c r="A54" s="56"/>
      <c r="B54" s="56"/>
      <c r="C54" s="56"/>
    </row>
    <row r="55" spans="1:3" ht="23.25" customHeight="1" x14ac:dyDescent="0.25">
      <c r="A55" s="98"/>
      <c r="B55" s="99"/>
      <c r="C55" s="100"/>
    </row>
    <row r="56" spans="1:3" ht="23.25" customHeight="1" x14ac:dyDescent="0.25">
      <c r="A56" s="98"/>
      <c r="B56" s="99"/>
      <c r="C56" s="100"/>
    </row>
    <row r="57" spans="1:3" ht="23.25" customHeight="1" x14ac:dyDescent="0.25">
      <c r="A57" s="98"/>
      <c r="B57" s="99"/>
      <c r="C57" s="100"/>
    </row>
    <row r="58" spans="1:3" ht="23.25" customHeight="1" x14ac:dyDescent="0.25">
      <c r="A58" s="98"/>
      <c r="B58" s="99"/>
      <c r="C58" s="100"/>
    </row>
    <row r="59" spans="1:3" ht="23.25" customHeight="1" x14ac:dyDescent="0.25">
      <c r="A59" s="98"/>
      <c r="B59" s="99"/>
      <c r="C59" s="100"/>
    </row>
    <row r="60" spans="1:3" ht="23.25" customHeight="1" x14ac:dyDescent="0.25">
      <c r="A60" s="98"/>
      <c r="B60" s="99"/>
      <c r="C60" s="100"/>
    </row>
    <row r="61" spans="1:3" ht="23.25" customHeight="1" x14ac:dyDescent="0.25">
      <c r="A61" s="98"/>
      <c r="B61" s="99"/>
      <c r="C61" s="100"/>
    </row>
    <row r="62" spans="1:3" ht="23.25" customHeight="1" x14ac:dyDescent="0.25">
      <c r="A62" s="98"/>
      <c r="B62" s="99"/>
      <c r="C62" s="100"/>
    </row>
    <row r="63" spans="1:3" ht="23.25" customHeight="1" x14ac:dyDescent="0.25">
      <c r="A63" s="98"/>
      <c r="B63" s="99"/>
      <c r="C63" s="100"/>
    </row>
    <row r="64" spans="1:3" ht="23.25" customHeight="1" x14ac:dyDescent="0.25">
      <c r="A64" s="98"/>
      <c r="B64" s="99"/>
      <c r="C64" s="100"/>
    </row>
    <row r="65" spans="1:3" ht="23.25" customHeight="1" x14ac:dyDescent="0.25">
      <c r="A65" s="98"/>
      <c r="B65" s="99"/>
      <c r="C65" s="100"/>
    </row>
    <row r="66" spans="1:3" ht="23.25" customHeight="1" x14ac:dyDescent="0.25">
      <c r="A66" s="98"/>
      <c r="B66" s="99"/>
      <c r="C66" s="100"/>
    </row>
    <row r="67" spans="1:3" ht="23.25" customHeight="1" x14ac:dyDescent="0.25">
      <c r="A67" s="98"/>
      <c r="B67" s="99"/>
      <c r="C67" s="100"/>
    </row>
    <row r="68" spans="1:3" ht="23.25" customHeight="1" x14ac:dyDescent="0.25">
      <c r="A68" s="98"/>
      <c r="B68" s="99"/>
      <c r="C68" s="100"/>
    </row>
    <row r="69" spans="1:3" ht="23.25" customHeight="1" x14ac:dyDescent="0.25">
      <c r="A69" s="98"/>
      <c r="B69" s="99"/>
      <c r="C69" s="100"/>
    </row>
    <row r="70" spans="1:3" ht="23.25" customHeight="1" x14ac:dyDescent="0.25">
      <c r="A70" s="98"/>
      <c r="B70" s="99"/>
      <c r="C70" s="100"/>
    </row>
    <row r="71" spans="1:3" ht="23.25" customHeight="1" x14ac:dyDescent="0.25">
      <c r="A71" s="98"/>
      <c r="B71" s="99"/>
      <c r="C71" s="100"/>
    </row>
    <row r="72" spans="1:3" ht="23.25" customHeight="1" x14ac:dyDescent="0.25">
      <c r="A72" s="98"/>
      <c r="B72" s="99"/>
      <c r="C72" s="100"/>
    </row>
    <row r="73" spans="1:3" ht="23.25" customHeight="1" x14ac:dyDescent="0.25">
      <c r="A73" s="98"/>
      <c r="B73" s="99"/>
      <c r="C73" s="100"/>
    </row>
    <row r="74" spans="1:3" ht="23.25" customHeight="1" x14ac:dyDescent="0.25">
      <c r="A74" s="98"/>
      <c r="B74" s="99"/>
      <c r="C74" s="100"/>
    </row>
    <row r="75" spans="1:3" ht="23.25" customHeight="1" x14ac:dyDescent="0.25">
      <c r="A75" s="98"/>
      <c r="B75" s="99"/>
      <c r="C75" s="100"/>
    </row>
    <row r="76" spans="1:3" ht="23.25" customHeight="1" x14ac:dyDescent="0.25">
      <c r="A76" s="98"/>
      <c r="B76" s="99"/>
      <c r="C76" s="100"/>
    </row>
    <row r="77" spans="1:3" ht="23.25" customHeight="1" x14ac:dyDescent="0.25">
      <c r="A77" s="98"/>
      <c r="B77" s="99"/>
      <c r="C77" s="100"/>
    </row>
    <row r="78" spans="1:3" ht="23.25" customHeight="1" x14ac:dyDescent="0.25">
      <c r="A78" s="98"/>
      <c r="B78" s="99"/>
      <c r="C78" s="100"/>
    </row>
    <row r="79" spans="1:3" ht="23.25" customHeight="1" x14ac:dyDescent="0.25">
      <c r="A79" s="98"/>
      <c r="B79" s="99"/>
      <c r="C79" s="100"/>
    </row>
    <row r="80" spans="1:3" ht="23.25" customHeight="1" x14ac:dyDescent="0.25">
      <c r="A80" s="98"/>
      <c r="B80" s="99"/>
      <c r="C80" s="100"/>
    </row>
    <row r="81" spans="1:6" ht="23.25" customHeight="1" x14ac:dyDescent="0.25">
      <c r="A81" s="98"/>
      <c r="B81" s="99"/>
      <c r="C81" s="100"/>
    </row>
    <row r="82" spans="1:6" ht="23.25" customHeight="1" x14ac:dyDescent="0.25">
      <c r="A82" s="98"/>
      <c r="B82" s="99"/>
      <c r="C82" s="100"/>
    </row>
    <row r="83" spans="1:6" ht="23.25" customHeight="1" x14ac:dyDescent="0.25">
      <c r="A83" s="98"/>
      <c r="B83" s="99"/>
      <c r="C83" s="100"/>
    </row>
    <row r="84" spans="1:6" ht="23.25" customHeight="1" x14ac:dyDescent="0.25">
      <c r="A84" s="98"/>
      <c r="B84" s="99"/>
      <c r="C84" s="100"/>
    </row>
    <row r="85" spans="1:6" ht="23.25" customHeight="1" x14ac:dyDescent="0.25">
      <c r="A85" s="98"/>
      <c r="B85" s="99"/>
      <c r="C85" s="100"/>
    </row>
    <row r="86" spans="1:6" ht="23.25" customHeight="1" x14ac:dyDescent="0.25">
      <c r="A86" s="98"/>
      <c r="B86" s="99"/>
      <c r="C86" s="100"/>
    </row>
    <row r="87" spans="1:6" ht="11.25" customHeight="1" x14ac:dyDescent="0.25">
      <c r="C87" s="103"/>
    </row>
    <row r="88" spans="1:6" ht="49.5" customHeight="1" x14ac:dyDescent="0.25">
      <c r="C88" s="103"/>
      <c r="E88" s="58"/>
    </row>
    <row r="89" spans="1:6" ht="48" customHeight="1" x14ac:dyDescent="0.25"/>
    <row r="90" spans="1:6" ht="35.25" customHeight="1" x14ac:dyDescent="0.25"/>
    <row r="91" spans="1:6" ht="35.25" customHeight="1" x14ac:dyDescent="0.25"/>
    <row r="92" spans="1:6" ht="22.5" customHeight="1" x14ac:dyDescent="0.25"/>
    <row r="93" spans="1:6" x14ac:dyDescent="0.25">
      <c r="B93" s="104"/>
      <c r="C93" s="104"/>
      <c r="F93" s="58"/>
    </row>
    <row r="99" ht="28.5" customHeight="1" x14ac:dyDescent="0.25"/>
    <row r="101" ht="33.75" customHeight="1" x14ac:dyDescent="0.25"/>
    <row r="103" ht="20.25" customHeight="1" x14ac:dyDescent="0.25"/>
    <row r="104" ht="20.25" customHeight="1" x14ac:dyDescent="0.25"/>
    <row r="105" ht="36" customHeight="1" x14ac:dyDescent="0.25"/>
    <row r="106" ht="12.75" customHeight="1" x14ac:dyDescent="0.25"/>
    <row r="107" ht="20.25" customHeight="1" x14ac:dyDescent="0.25"/>
    <row r="108" ht="33.75" customHeight="1" x14ac:dyDescent="0.25"/>
    <row r="109" ht="12.75" customHeight="1" x14ac:dyDescent="0.25"/>
    <row r="110" ht="20.25" customHeight="1" x14ac:dyDescent="0.25"/>
    <row r="111" ht="38.25" customHeight="1" x14ac:dyDescent="0.25"/>
    <row r="112" ht="20.25" customHeight="1" x14ac:dyDescent="0.25"/>
    <row r="113" spans="2:6" ht="20.25" customHeight="1" x14ac:dyDescent="0.25"/>
    <row r="114" spans="2:6" ht="20.25" customHeight="1" x14ac:dyDescent="0.25">
      <c r="F114" s="58"/>
    </row>
    <row r="118" spans="2:6" x14ac:dyDescent="0.25">
      <c r="B118" s="101"/>
      <c r="C118" s="104"/>
    </row>
  </sheetData>
  <mergeCells count="3">
    <mergeCell ref="A1:C5"/>
    <mergeCell ref="A7:C7"/>
    <mergeCell ref="A35:C3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J24"/>
  <sheetViews>
    <sheetView tabSelected="1" topLeftCell="A12" workbookViewId="0">
      <selection activeCell="D13" sqref="D13"/>
    </sheetView>
  </sheetViews>
  <sheetFormatPr defaultColWidth="11.28515625" defaultRowHeight="15" x14ac:dyDescent="0.25"/>
  <cols>
    <col min="2" max="2" width="52.28515625" customWidth="1"/>
    <col min="3" max="3" width="17.140625" customWidth="1"/>
    <col min="4" max="4" width="20.5703125" customWidth="1"/>
    <col min="5" max="5" width="25.140625" customWidth="1"/>
  </cols>
  <sheetData>
    <row r="6" spans="1:10" ht="33.75" customHeight="1" x14ac:dyDescent="0.25">
      <c r="A6" s="105"/>
      <c r="B6" s="311" t="s">
        <v>196</v>
      </c>
      <c r="C6" s="311"/>
      <c r="D6" s="311"/>
    </row>
    <row r="7" spans="1:10" x14ac:dyDescent="0.25">
      <c r="A7" s="105"/>
      <c r="B7" s="106"/>
      <c r="C7" s="106"/>
      <c r="D7" s="106"/>
      <c r="E7" s="106"/>
      <c r="F7" s="106"/>
      <c r="G7" s="106"/>
    </row>
    <row r="8" spans="1:10" ht="23.25" x14ac:dyDescent="0.25">
      <c r="B8" s="312" t="s">
        <v>197</v>
      </c>
      <c r="C8" s="312"/>
      <c r="D8" s="312"/>
      <c r="E8" s="106"/>
      <c r="F8" s="106"/>
      <c r="G8" s="106"/>
    </row>
    <row r="9" spans="1:10" ht="15.75" thickBot="1" x14ac:dyDescent="0.3">
      <c r="B9" s="107"/>
      <c r="C9" s="108"/>
      <c r="D9" s="107"/>
      <c r="E9" s="106"/>
      <c r="F9" s="106"/>
      <c r="G9" s="106"/>
    </row>
    <row r="10" spans="1:10" ht="29.25" thickBot="1" x14ac:dyDescent="0.3">
      <c r="A10" s="5"/>
      <c r="B10" s="109" t="s">
        <v>190</v>
      </c>
      <c r="C10" s="110">
        <f>'Kost stoom ster'!C11/160</f>
        <v>0</v>
      </c>
      <c r="D10" s="105"/>
      <c r="E10" s="106"/>
      <c r="F10" s="111"/>
      <c r="G10" s="111"/>
      <c r="H10" s="111"/>
      <c r="I10" s="111"/>
      <c r="J10" s="111"/>
    </row>
    <row r="11" spans="1:10" ht="18" x14ac:dyDescent="0.25">
      <c r="A11" s="1"/>
      <c r="B11" s="112"/>
      <c r="C11" s="107"/>
      <c r="D11" s="113"/>
      <c r="E11" s="106"/>
      <c r="F11" s="111"/>
      <c r="G11" s="111"/>
      <c r="H11" s="111"/>
      <c r="I11" s="111"/>
      <c r="J11" s="111"/>
    </row>
    <row r="12" spans="1:10" ht="18.75" thickBot="1" x14ac:dyDescent="0.3">
      <c r="A12" s="1"/>
      <c r="B12" s="114"/>
      <c r="C12" s="115"/>
      <c r="D12" s="116"/>
      <c r="E12" s="106"/>
      <c r="F12" s="111"/>
      <c r="G12" s="111"/>
      <c r="H12" s="111"/>
      <c r="I12" s="111"/>
      <c r="J12" s="111"/>
    </row>
    <row r="13" spans="1:10" ht="32.25" thickBot="1" x14ac:dyDescent="0.3">
      <c r="A13" s="5"/>
      <c r="B13" s="117" t="s">
        <v>189</v>
      </c>
      <c r="C13" s="118" t="s">
        <v>1</v>
      </c>
      <c r="D13" s="233" t="s">
        <v>203</v>
      </c>
      <c r="E13" s="234" t="s">
        <v>201</v>
      </c>
      <c r="F13" s="119" t="s">
        <v>202</v>
      </c>
    </row>
    <row r="14" spans="1:10" ht="18.75" thickBot="1" x14ac:dyDescent="0.3">
      <c r="A14" s="5"/>
      <c r="B14" s="120" t="s">
        <v>191</v>
      </c>
      <c r="C14" s="121">
        <v>11</v>
      </c>
      <c r="D14" s="121">
        <v>1671</v>
      </c>
      <c r="E14" s="122">
        <f>C10/D14</f>
        <v>0</v>
      </c>
      <c r="F14" s="122"/>
    </row>
    <row r="15" spans="1:10" ht="29.25" thickBot="1" x14ac:dyDescent="0.3">
      <c r="A15" s="5"/>
      <c r="B15" s="120" t="s">
        <v>192</v>
      </c>
      <c r="C15" s="142">
        <v>12</v>
      </c>
      <c r="D15" s="121">
        <v>1671</v>
      </c>
      <c r="E15" s="143"/>
      <c r="F15" s="143"/>
    </row>
    <row r="16" spans="1:10" ht="18.75" thickBot="1" x14ac:dyDescent="0.3">
      <c r="A16" s="5"/>
      <c r="B16" s="130" t="s">
        <v>193</v>
      </c>
      <c r="C16" s="129">
        <v>14</v>
      </c>
      <c r="D16" s="121">
        <v>1671</v>
      </c>
      <c r="E16" s="131"/>
      <c r="F16" s="131"/>
    </row>
    <row r="17" spans="1:6" ht="18.75" thickBot="1" x14ac:dyDescent="0.3">
      <c r="A17" s="5"/>
      <c r="B17" s="130" t="s">
        <v>194</v>
      </c>
      <c r="C17" s="129">
        <v>16</v>
      </c>
      <c r="D17" s="121">
        <v>1671</v>
      </c>
      <c r="E17" s="131"/>
      <c r="F17" s="131"/>
    </row>
    <row r="18" spans="1:6" ht="18" x14ac:dyDescent="0.25">
      <c r="A18" s="5"/>
      <c r="B18" s="130" t="s">
        <v>195</v>
      </c>
      <c r="C18" s="129">
        <v>18</v>
      </c>
      <c r="D18" s="121">
        <v>1671</v>
      </c>
      <c r="E18" s="131"/>
      <c r="F18" s="131"/>
    </row>
    <row r="19" spans="1:6" ht="18" x14ac:dyDescent="0.25">
      <c r="A19" s="5"/>
      <c r="B19" s="138" t="s">
        <v>198</v>
      </c>
      <c r="C19" s="139"/>
      <c r="D19" s="140"/>
      <c r="E19" s="141"/>
      <c r="F19" s="141"/>
    </row>
    <row r="20" spans="1:6" ht="18.75" thickBot="1" x14ac:dyDescent="0.3">
      <c r="A20" s="1"/>
      <c r="B20" s="127" t="s">
        <v>199</v>
      </c>
      <c r="C20" s="132"/>
      <c r="D20" s="128"/>
      <c r="E20" s="123"/>
      <c r="F20" s="123"/>
    </row>
    <row r="21" spans="1:6" x14ac:dyDescent="0.25">
      <c r="A21" s="1"/>
      <c r="B21" s="2"/>
      <c r="C21" s="1"/>
      <c r="D21" s="3"/>
      <c r="E21" s="137">
        <f>SUM(E14:E20)</f>
        <v>0</v>
      </c>
      <c r="F21" s="137">
        <f>SUM(F14:F20)</f>
        <v>0</v>
      </c>
    </row>
    <row r="22" spans="1:6" x14ac:dyDescent="0.25">
      <c r="A22" s="124"/>
      <c r="B22" s="124"/>
      <c r="C22" s="124"/>
      <c r="D22" s="124"/>
    </row>
    <row r="23" spans="1:6" ht="36.75" customHeight="1" x14ac:dyDescent="0.25">
      <c r="A23" s="125"/>
      <c r="B23" s="313" t="s">
        <v>200</v>
      </c>
      <c r="C23" s="314"/>
      <c r="D23" s="314"/>
    </row>
    <row r="24" spans="1:6" ht="42.75" customHeight="1" x14ac:dyDescent="0.25">
      <c r="B24" s="126"/>
      <c r="C24" s="126"/>
      <c r="D24" s="126"/>
    </row>
  </sheetData>
  <mergeCells count="3">
    <mergeCell ref="B6:D6"/>
    <mergeCell ref="B8:D8"/>
    <mergeCell ref="B23: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Inleiding</vt:lpstr>
      <vt:lpstr>Algemene gegevens van de instel</vt:lpstr>
      <vt:lpstr>Gegevens van samenstelling</vt:lpstr>
      <vt:lpstr>Boekhoudkundige gegevens</vt:lpstr>
      <vt:lpstr>Kost stoom ster</vt:lpstr>
      <vt:lpstr>Projection RH prod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de la Charlerie</dc:creator>
  <cp:lastModifiedBy>VANDENDRIESSCHE Sigurd</cp:lastModifiedBy>
  <dcterms:created xsi:type="dcterms:W3CDTF">2022-01-19T08:20:24Z</dcterms:created>
  <dcterms:modified xsi:type="dcterms:W3CDTF">2023-04-04T08:46:51Z</dcterms:modified>
</cp:coreProperties>
</file>